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SEVAC\SEVAC_2025\SEVAC_2501\Solvent_SEVAC_2501\"/>
    </mc:Choice>
  </mc:AlternateContent>
  <xr:revisionPtr revIDLastSave="0" documentId="13_ncr:1_{820DB070-B557-4B8F-8A66-68C212647B17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D35" i="5" s="1"/>
  <c r="D38" i="5"/>
  <c r="G38" i="5" s="1"/>
  <c r="G37" i="5"/>
  <c r="D37" i="5"/>
  <c r="G36" i="5"/>
  <c r="D36" i="5"/>
  <c r="F35" i="5"/>
  <c r="F41" i="5" s="1"/>
  <c r="E35" i="5"/>
  <c r="E41" i="5" s="1"/>
  <c r="C35" i="5"/>
  <c r="C41" i="5" s="1"/>
  <c r="B35" i="5"/>
  <c r="B41" i="5" s="1"/>
  <c r="G33" i="5"/>
  <c r="D33" i="5"/>
  <c r="D32" i="5"/>
  <c r="G32" i="5" s="1"/>
  <c r="D31" i="5"/>
  <c r="G31" i="5" s="1"/>
  <c r="G30" i="5"/>
  <c r="D30" i="5"/>
  <c r="G29" i="5"/>
  <c r="D29" i="5"/>
  <c r="D28" i="5"/>
  <c r="D24" i="5" s="1"/>
  <c r="D27" i="5"/>
  <c r="G27" i="5" s="1"/>
  <c r="G26" i="5"/>
  <c r="D26" i="5"/>
  <c r="G25" i="5"/>
  <c r="D25" i="5"/>
  <c r="F24" i="5"/>
  <c r="E24" i="5"/>
  <c r="C24" i="5"/>
  <c r="B24" i="5"/>
  <c r="G22" i="5"/>
  <c r="D22" i="5"/>
  <c r="D21" i="5"/>
  <c r="G21" i="5" s="1"/>
  <c r="D20" i="5"/>
  <c r="G20" i="5" s="1"/>
  <c r="G19" i="5"/>
  <c r="D19" i="5"/>
  <c r="G18" i="5"/>
  <c r="D18" i="5"/>
  <c r="D17" i="5"/>
  <c r="G17" i="5" s="1"/>
  <c r="D16" i="5"/>
  <c r="G16" i="5" s="1"/>
  <c r="F15" i="5"/>
  <c r="E15" i="5"/>
  <c r="C15" i="5"/>
  <c r="B15" i="5"/>
  <c r="D13" i="5"/>
  <c r="G13" i="5" s="1"/>
  <c r="G12" i="5"/>
  <c r="D12" i="5"/>
  <c r="G11" i="5"/>
  <c r="D11" i="5"/>
  <c r="D10" i="5"/>
  <c r="G10" i="5" s="1"/>
  <c r="D9" i="5"/>
  <c r="G9" i="5" s="1"/>
  <c r="G8" i="5"/>
  <c r="D8" i="5"/>
  <c r="G7" i="5"/>
  <c r="D7" i="5"/>
  <c r="D6" i="5"/>
  <c r="D5" i="5" s="1"/>
  <c r="F5" i="5"/>
  <c r="E5" i="5"/>
  <c r="C5" i="5"/>
  <c r="B5" i="5"/>
  <c r="D75" i="6"/>
  <c r="G75" i="6" s="1"/>
  <c r="D74" i="6"/>
  <c r="G74" i="6" s="1"/>
  <c r="G73" i="6"/>
  <c r="D73" i="6"/>
  <c r="D72" i="6"/>
  <c r="G72" i="6" s="1"/>
  <c r="D71" i="6"/>
  <c r="G71" i="6" s="1"/>
  <c r="D70" i="6"/>
  <c r="G70" i="6" s="1"/>
  <c r="G69" i="6"/>
  <c r="D69" i="6"/>
  <c r="F68" i="6"/>
  <c r="E68" i="6"/>
  <c r="D68" i="6"/>
  <c r="G68" i="6" s="1"/>
  <c r="C68" i="6"/>
  <c r="B68" i="6"/>
  <c r="G67" i="6"/>
  <c r="D67" i="6"/>
  <c r="D66" i="6"/>
  <c r="G66" i="6" s="1"/>
  <c r="D65" i="6"/>
  <c r="G65" i="6" s="1"/>
  <c r="F64" i="6"/>
  <c r="E64" i="6"/>
  <c r="C64" i="6"/>
  <c r="B64" i="6"/>
  <c r="D64" i="6" s="1"/>
  <c r="G64" i="6" s="1"/>
  <c r="D63" i="6"/>
  <c r="G63" i="6" s="1"/>
  <c r="D62" i="6"/>
  <c r="G62" i="6" s="1"/>
  <c r="G61" i="6"/>
  <c r="D61" i="6"/>
  <c r="D60" i="6"/>
  <c r="G60" i="6" s="1"/>
  <c r="D59" i="6"/>
  <c r="G59" i="6" s="1"/>
  <c r="D58" i="6"/>
  <c r="G58" i="6" s="1"/>
  <c r="G57" i="6"/>
  <c r="D57" i="6"/>
  <c r="F56" i="6"/>
  <c r="E56" i="6"/>
  <c r="D56" i="6"/>
  <c r="G56" i="6" s="1"/>
  <c r="C56" i="6"/>
  <c r="B56" i="6"/>
  <c r="G55" i="6"/>
  <c r="D55" i="6"/>
  <c r="D54" i="6"/>
  <c r="G54" i="6" s="1"/>
  <c r="D53" i="6"/>
  <c r="G53" i="6" s="1"/>
  <c r="F52" i="6"/>
  <c r="E52" i="6"/>
  <c r="C52" i="6"/>
  <c r="B52" i="6"/>
  <c r="D52" i="6" s="1"/>
  <c r="G52" i="6" s="1"/>
  <c r="D51" i="6"/>
  <c r="G51" i="6" s="1"/>
  <c r="D50" i="6"/>
  <c r="G50" i="6" s="1"/>
  <c r="G49" i="6"/>
  <c r="D49" i="6"/>
  <c r="D48" i="6"/>
  <c r="G48" i="6" s="1"/>
  <c r="D47" i="6"/>
  <c r="G47" i="6" s="1"/>
  <c r="D46" i="6"/>
  <c r="G46" i="6" s="1"/>
  <c r="G45" i="6"/>
  <c r="D45" i="6"/>
  <c r="D44" i="6"/>
  <c r="G44" i="6" s="1"/>
  <c r="D43" i="6"/>
  <c r="G43" i="6" s="1"/>
  <c r="F42" i="6"/>
  <c r="E42" i="6"/>
  <c r="C42" i="6"/>
  <c r="B42" i="6"/>
  <c r="D42" i="6" s="1"/>
  <c r="G42" i="6" s="1"/>
  <c r="D41" i="6"/>
  <c r="G41" i="6" s="1"/>
  <c r="D40" i="6"/>
  <c r="G40" i="6" s="1"/>
  <c r="G39" i="6"/>
  <c r="D39" i="6"/>
  <c r="D38" i="6"/>
  <c r="G38" i="6" s="1"/>
  <c r="D37" i="6"/>
  <c r="G37" i="6" s="1"/>
  <c r="D36" i="6"/>
  <c r="G36" i="6" s="1"/>
  <c r="G35" i="6"/>
  <c r="D35" i="6"/>
  <c r="D34" i="6"/>
  <c r="G34" i="6" s="1"/>
  <c r="D33" i="6"/>
  <c r="G33" i="6" s="1"/>
  <c r="F32" i="6"/>
  <c r="E32" i="6"/>
  <c r="C32" i="6"/>
  <c r="B32" i="6"/>
  <c r="D32" i="6" s="1"/>
  <c r="G32" i="6" s="1"/>
  <c r="D31" i="6"/>
  <c r="G31" i="6" s="1"/>
  <c r="D30" i="6"/>
  <c r="G30" i="6" s="1"/>
  <c r="G29" i="6"/>
  <c r="D29" i="6"/>
  <c r="D28" i="6"/>
  <c r="G28" i="6" s="1"/>
  <c r="D27" i="6"/>
  <c r="G27" i="6" s="1"/>
  <c r="D26" i="6"/>
  <c r="G26" i="6" s="1"/>
  <c r="G25" i="6"/>
  <c r="D25" i="6"/>
  <c r="D24" i="6"/>
  <c r="G24" i="6" s="1"/>
  <c r="D23" i="6"/>
  <c r="G23" i="6" s="1"/>
  <c r="F22" i="6"/>
  <c r="E22" i="6"/>
  <c r="C22" i="6"/>
  <c r="B22" i="6"/>
  <c r="D22" i="6" s="1"/>
  <c r="G22" i="6" s="1"/>
  <c r="D21" i="6"/>
  <c r="G21" i="6" s="1"/>
  <c r="D20" i="6"/>
  <c r="G20" i="6" s="1"/>
  <c r="G19" i="6"/>
  <c r="D19" i="6"/>
  <c r="D18" i="6"/>
  <c r="G18" i="6" s="1"/>
  <c r="D17" i="6"/>
  <c r="G17" i="6" s="1"/>
  <c r="D16" i="6"/>
  <c r="G16" i="6" s="1"/>
  <c r="G15" i="6"/>
  <c r="D15" i="6"/>
  <c r="D14" i="6"/>
  <c r="G14" i="6" s="1"/>
  <c r="D13" i="6"/>
  <c r="G13" i="6" s="1"/>
  <c r="F12" i="6"/>
  <c r="E12" i="6"/>
  <c r="C12" i="6"/>
  <c r="B12" i="6"/>
  <c r="D12" i="6" s="1"/>
  <c r="G12" i="6" s="1"/>
  <c r="D11" i="6"/>
  <c r="G11" i="6" s="1"/>
  <c r="D10" i="6"/>
  <c r="G10" i="6" s="1"/>
  <c r="G9" i="6"/>
  <c r="D9" i="6"/>
  <c r="D8" i="6"/>
  <c r="G8" i="6" s="1"/>
  <c r="D7" i="6"/>
  <c r="G7" i="6" s="1"/>
  <c r="D6" i="6"/>
  <c r="G6" i="6" s="1"/>
  <c r="G5" i="6"/>
  <c r="D5" i="6"/>
  <c r="F4" i="6"/>
  <c r="F76" i="6" s="1"/>
  <c r="E4" i="6"/>
  <c r="E76" i="6" s="1"/>
  <c r="D4" i="6"/>
  <c r="C4" i="6"/>
  <c r="C76" i="6" s="1"/>
  <c r="B4" i="6"/>
  <c r="B76" i="6" s="1"/>
  <c r="F15" i="8"/>
  <c r="E15" i="8"/>
  <c r="C15" i="8"/>
  <c r="B15" i="8"/>
  <c r="D13" i="8"/>
  <c r="G13" i="8" s="1"/>
  <c r="D11" i="8"/>
  <c r="G11" i="8" s="1"/>
  <c r="D9" i="8"/>
  <c r="G9" i="8" s="1"/>
  <c r="D7" i="8"/>
  <c r="G7" i="8" s="1"/>
  <c r="D5" i="8"/>
  <c r="G5" i="8" s="1"/>
  <c r="F49" i="4"/>
  <c r="E49" i="4"/>
  <c r="D49" i="4"/>
  <c r="C49" i="4"/>
  <c r="B49" i="4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D35" i="4"/>
  <c r="G35" i="4" s="1"/>
  <c r="D33" i="4"/>
  <c r="G33" i="4" s="1"/>
  <c r="F26" i="4"/>
  <c r="E26" i="4"/>
  <c r="C26" i="4"/>
  <c r="B26" i="4"/>
  <c r="D24" i="4"/>
  <c r="G24" i="4" s="1"/>
  <c r="G23" i="4"/>
  <c r="D23" i="4"/>
  <c r="D22" i="4"/>
  <c r="G22" i="4" s="1"/>
  <c r="G21" i="4"/>
  <c r="D21" i="4"/>
  <c r="D26" i="4" s="1"/>
  <c r="F14" i="4"/>
  <c r="E14" i="4"/>
  <c r="D14" i="4"/>
  <c r="C14" i="4"/>
  <c r="B14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G15" i="5" l="1"/>
  <c r="G6" i="5"/>
  <c r="G5" i="5" s="1"/>
  <c r="G28" i="5"/>
  <c r="G24" i="5" s="1"/>
  <c r="G39" i="5"/>
  <c r="G35" i="5" s="1"/>
  <c r="G41" i="5" s="1"/>
  <c r="D15" i="5"/>
  <c r="D41" i="5" s="1"/>
  <c r="D76" i="6"/>
  <c r="G4" i="6"/>
  <c r="G76" i="6" s="1"/>
  <c r="G15" i="8"/>
  <c r="D15" i="8"/>
  <c r="G49" i="4"/>
  <c r="G26" i="4"/>
</calcChain>
</file>

<file path=xl/sharedStrings.xml><?xml version="1.0" encoding="utf-8"?>
<sst xmlns="http://schemas.openxmlformats.org/spreadsheetml/2006/main" count="186" uniqueCount="138">
  <si>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</si>
  <si>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</si>
  <si>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</si>
  <si>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</si>
  <si>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</si>
  <si>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</si>
  <si>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</si>
  <si>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</si>
  <si>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</si>
  <si>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</si>
  <si>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</si>
  <si>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</si>
  <si>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</si>
  <si>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</si>
  <si>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</si>
  <si>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</si>
  <si>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</si>
  <si>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</si>
  <si>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</si>
  <si>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</si>
  <si>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</si>
  <si>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</si>
  <si>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</si>
  <si>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</si>
  <si>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</si>
  <si>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</si>
  <si>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</si>
  <si>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</si>
  <si>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</si>
  <si>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</si>
  <si>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</si>
  <si>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</si>
  <si>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</si>
  <si>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</si>
  <si>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</si>
  <si>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</si>
  <si>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</si>
  <si>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</si>
  <si>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</si>
  <si>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</si>
  <si>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</si>
  <si>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</si>
  <si>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</si>
  <si>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</si>
  <si>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</si>
  <si>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</si>
  <si>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</si>
  <si>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</si>
  <si>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</si>
  <si>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</si>
  <si>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</si>
  <si>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</si>
  <si>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</si>
  <si>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</si>
  <si>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</si>
  <si>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</si>
  <si>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</si>
  <si>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</si>
  <si>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</si>
  <si>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</si>
  <si>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</si>
  <si>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</si>
  <si>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</si>
  <si>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</si>
  <si>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</si>
  <si>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</si>
  <si>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</si>
  <si>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</si>
  <si>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</si>
  <si>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</si>
  <si>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</si>
  <si>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</si>
  <si>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</si>
  <si>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</si>
  <si>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</si>
  <si>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</si>
  <si>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</si>
  <si>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</si>
  <si>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</si>
  <si>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</si>
  <si>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</si>
  <si>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</si>
  <si>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</si>
  <si>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</si>
  <si>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</si>
  <si>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</si>
  <si>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</si>
  <si>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</si>
  <si>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</si>
  <si>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</si>
  <si>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</si>
  <si>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</si>
  <si>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</si>
  <si>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</si>
  <si>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</si>
  <si>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</si>
  <si>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</si>
  <si>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</si>
  <si>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</si>
  <si>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</si>
  <si>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</si>
  <si>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</si>
  <si>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</si>
  <si>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</si>
  <si>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</si>
  <si>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</si>
  <si>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</si>
  <si>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</si>
  <si>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</si>
  <si>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</si>
  <si>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</si>
  <si>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</si>
  <si>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</si>
  <si>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</si>
  <si>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</si>
  <si>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</si>
  <si>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</si>
  <si>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</si>
  <si>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</si>
  <si>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</si>
  <si>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</si>
  <si>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</si>
  <si>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</si>
  <si>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</si>
  <si>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</si>
  <si>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</si>
  <si>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</si>
  <si>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Sistema Municipal de Agua Potable, Alcantarillado y Saneamiento de Dolores Hidalgo (SIMAPAS)
Estado Analítico del Ejercicio del Presupuesto de Egresos
Clasificación Administrativa
Del 1 de Enero al 31 de Marzo de 2025
(Cifras en Pesos)</t>
  </si>
  <si>
    <t>31120M12A010000 CONSEJO DIRECTIVO</t>
  </si>
  <si>
    <t>31120M12A020000 DIRECCION GENERAL</t>
  </si>
  <si>
    <t>31120M12A030000 DIRECCION DE ADMINISTRAC</t>
  </si>
  <si>
    <t>31120M12A040000 DIRECCION DE COMERCIALIZ</t>
  </si>
  <si>
    <t>31120M12A050000 DIRECCION TECNICA OPERAT</t>
  </si>
  <si>
    <t>Sistema Municipal de Agua Potable, Alcantarillado y Saneamiento de Dolores Hidalgo (SIMAPAS)
Estado Analítico del Ejercicio del Presupuesto de Egresos
Clasificación Económica (por Tipo de Gasto)
Del 1 de Enero al 31 de Marzo de 2025
(Cifras en Pesos)</t>
  </si>
  <si>
    <t>Sistema Municipal de Agua Potable, Alcantarillado y Saneamiento de Dolores Hidalgo (SIMAPAS)
Estado Analítico del Ejercicio del Presupuesto de Egresos
Clasificación por Objeto del Gasto (Capítulo y Concepto)
Del 1 de Enero al 31 de Marzo de 2025
(Cifras en Pesos)</t>
  </si>
  <si>
    <t>Sistema Municipal de Agua Potable, Alcantarillado y Saneamiento de Dolores Hidalgo (SIMAPAS)
Estado Analítico del Ejercicio del Presupuesto de Egresos
Clasificación Funcional (Finalidad y Función)
Del 1 de Enero al 31 de Marzo de 2025
(Cifras en Pesos)</t>
  </si>
  <si>
    <t>Gobierno (Federal/Estatal/Municipal) de Sistema Municipal de Agua Potable, Alcantarillado y Saneamiento de Dolores Hidalgo (SIMAPAS)
Estado Analítico del Ejercicio del Presupuesto de Egresos
Clasificación Administrativa
Del 1 de Enero al 31 de Marzo de 2025
(Cifras en Pesos)</t>
  </si>
  <si>
    <t>Sector Paraestatal del Gobierno (Federal/Estatal/Municipal) de Sistema Municipal de Agua Potable, Alcantarillado y Saneamiento de Dolores Hidalgo (SIMAPAS)
Estado Analítico del Ejercicio del Presupuesto de Egresos
Clasificación Administrativa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</si>
</sst>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7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0" borderId="4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6" fillId="0" borderId="4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6" fillId="2" borderId="13" xfId="9" applyFont="1" applyFill="1" applyBorder="1" applyAlignment="1">
      <alignment horizontal="center" vertical="center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6" fillId="0" borderId="0" xfId="0" applyFont="1" applyAlignment="1">
      <alignment horizontal="left" indent="1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>
      <alignment horizontal="center" vertical="center"/>
    </xf>
    <xf numFmtId="0" fontId="6" fillId="2" borderId="12" xfId="9" applyFont="1" applyFill="1" applyBorder="1" applyAlignment="1">
      <alignment horizontal="center" vertical="center"/>
    </xf>
    <xf numFmtId="0" fontId="2" fillId="0" borderId="10" xfId="9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indent="1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2" fillId="0" borderId="1" xfId="0" applyFont="1" applyBorder="1" applyAlignment="1" applyProtection="1">
      <alignment horizontal="left" wrapText="1" indent="1"/>
      <protection locked="0"/>
    </xf>
    <xf numFmtId="0" fontId="0" fillId="0" borderId="14" xfId="0" applyBorder="1" applyAlignment="1" applyProtection="1">
      <alignment horizontal="left" inden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showGridLines="0" tabSelected="1" workbookViewId="0">
      <selection activeCell="D4" sqref="D4"/>
    </sheetView>
  </sheetViews>
  <sheetFormatPr baseColWidth="10" defaultColWidth="12" defaultRowHeight="11.25" x14ac:dyDescent="0.2"/>
  <cols>
    <col min="1" max="1" width="60.83203125" style="1" customWidth="1"/>
    <col min="2" max="7" width="15.83203125" style="1" customWidth="1"/>
    <col min="8" max="16384" width="12" style="1"/>
  </cols>
  <sheetData>
    <row r="1" spans="1:7" ht="54.95" customHeight="1" x14ac:dyDescent="0.2">
      <c r="A1" s="37" t="s">
        <v>127</v>
      </c>
      <c r="B1" s="38"/>
      <c r="C1" s="38"/>
      <c r="D1" s="38"/>
      <c r="E1" s="38"/>
      <c r="F1" s="38"/>
      <c r="G1" s="39"/>
    </row>
    <row r="2" spans="1:7" x14ac:dyDescent="0.2">
      <c r="A2" s="46"/>
      <c r="B2" s="17" t="s">
        <v>0</v>
      </c>
      <c r="C2" s="18"/>
      <c r="D2" s="18"/>
      <c r="E2" s="18"/>
      <c r="F2" s="19"/>
      <c r="G2" s="35" t="s">
        <v>1</v>
      </c>
    </row>
    <row r="3" spans="1:7" ht="24.95" customHeight="1" x14ac:dyDescent="0.2">
      <c r="A3" s="47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6"/>
    </row>
    <row r="4" spans="1:7" x14ac:dyDescent="0.2">
      <c r="A4" s="48"/>
      <c r="B4" s="12"/>
      <c r="C4" s="12"/>
      <c r="D4" s="12"/>
      <c r="E4" s="12"/>
      <c r="F4" s="12"/>
      <c r="G4" s="12"/>
    </row>
    <row r="5" spans="1:7" x14ac:dyDescent="0.2">
      <c r="A5" s="21" t="s">
        <v>128</v>
      </c>
      <c r="B5" s="4">
        <v>4666772</v>
      </c>
      <c r="C5" s="4">
        <v>-50000</v>
      </c>
      <c r="D5" s="4">
        <f>B5+C5</f>
        <v>4616772</v>
      </c>
      <c r="E5" s="4">
        <v>967518.71999999997</v>
      </c>
      <c r="F5" s="4">
        <v>967518.71999999997</v>
      </c>
      <c r="G5" s="4">
        <f>D5-E5</f>
        <v>3649253.2800000003</v>
      </c>
    </row>
    <row r="6" spans="1:7" x14ac:dyDescent="0.2">
      <c r="A6" s="21" t="s">
        <v>129</v>
      </c>
      <c r="B6" s="4">
        <v>7675819</v>
      </c>
      <c r="C6" s="4">
        <v>-311896.55</v>
      </c>
      <c r="D6" s="4">
        <f t="shared" ref="D6:D12" si="0">B6+C6</f>
        <v>7363922.4500000002</v>
      </c>
      <c r="E6" s="4">
        <v>1172420.3</v>
      </c>
      <c r="F6" s="4">
        <v>1172228.8999999999</v>
      </c>
      <c r="G6" s="4">
        <f t="shared" ref="G6:G12" si="1">D6-E6</f>
        <v>6191502.1500000004</v>
      </c>
    </row>
    <row r="7" spans="1:7" x14ac:dyDescent="0.2">
      <c r="A7" s="21" t="s">
        <v>130</v>
      </c>
      <c r="B7" s="4">
        <v>15190351</v>
      </c>
      <c r="C7" s="4">
        <v>0</v>
      </c>
      <c r="D7" s="4">
        <f t="shared" si="0"/>
        <v>15190351</v>
      </c>
      <c r="E7" s="4">
        <v>1584325.47</v>
      </c>
      <c r="F7" s="4">
        <v>1584325.47</v>
      </c>
      <c r="G7" s="4">
        <f t="shared" si="1"/>
        <v>13606025.529999999</v>
      </c>
    </row>
    <row r="8" spans="1:7" x14ac:dyDescent="0.2">
      <c r="A8" s="21" t="s">
        <v>131</v>
      </c>
      <c r="B8" s="4">
        <v>17309337</v>
      </c>
      <c r="C8" s="4">
        <v>221896.55</v>
      </c>
      <c r="D8" s="4">
        <f t="shared" si="0"/>
        <v>17531233.550000001</v>
      </c>
      <c r="E8" s="4">
        <v>4605544.51</v>
      </c>
      <c r="F8" s="4">
        <v>4605480.71</v>
      </c>
      <c r="G8" s="4">
        <f t="shared" si="1"/>
        <v>12925689.040000001</v>
      </c>
    </row>
    <row r="9" spans="1:7" x14ac:dyDescent="0.2">
      <c r="A9" s="21" t="s">
        <v>132</v>
      </c>
      <c r="B9" s="4">
        <v>93896721</v>
      </c>
      <c r="C9" s="4">
        <v>336059.94</v>
      </c>
      <c r="D9" s="4">
        <f t="shared" si="0"/>
        <v>94232780.939999998</v>
      </c>
      <c r="E9" s="4">
        <v>13838543.550000001</v>
      </c>
      <c r="F9" s="4">
        <v>13837985.859999999</v>
      </c>
      <c r="G9" s="4">
        <f t="shared" si="1"/>
        <v>80394237.390000001</v>
      </c>
    </row>
    <row r="10" spans="1:7" x14ac:dyDescent="0.2">
      <c r="A10" s="21"/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21"/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21"/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21"/>
      <c r="B13" s="5"/>
      <c r="C13" s="5"/>
      <c r="D13" s="5"/>
      <c r="E13" s="5"/>
      <c r="F13" s="5"/>
      <c r="G13" s="5"/>
    </row>
    <row r="14" spans="1:7" x14ac:dyDescent="0.2">
      <c r="A14" s="49" t="s">
        <v>8</v>
      </c>
      <c r="B14" s="8">
        <f t="shared" ref="B14:F14" si="2">SUM(B6:B13)</f>
        <v>134072228</v>
      </c>
      <c r="C14" s="8">
        <f t="shared" si="2"/>
        <v>246059.94</v>
      </c>
      <c r="D14" s="8">
        <f t="shared" si="2"/>
        <v>134318287.94</v>
      </c>
      <c r="E14" s="8">
        <f t="shared" si="2"/>
        <v>21200833.829999998</v>
      </c>
      <c r="F14" s="8">
        <f t="shared" si="2"/>
        <v>21200020.939999998</v>
      </c>
      <c r="G14" s="8"/>
    </row>
    <row r="17" spans="1:7" ht="54.95" customHeight="1" x14ac:dyDescent="0.2">
      <c r="A17" s="40" t="s">
        <v>136</v>
      </c>
      <c r="B17" s="41"/>
      <c r="C17" s="41"/>
      <c r="D17" s="41"/>
      <c r="E17" s="41"/>
      <c r="F17" s="41"/>
      <c r="G17" s="42"/>
    </row>
    <row r="18" spans="1:7" x14ac:dyDescent="0.2">
      <c r="A18" s="46"/>
      <c r="B18" s="17" t="s">
        <v>0</v>
      </c>
      <c r="C18" s="18"/>
      <c r="D18" s="18"/>
      <c r="E18" s="18"/>
      <c r="F18" s="19"/>
      <c r="G18" s="35" t="s">
        <v>1</v>
      </c>
    </row>
    <row r="19" spans="1:7" ht="22.5" x14ac:dyDescent="0.2">
      <c r="A19" s="47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36"/>
    </row>
    <row r="20" spans="1:7" x14ac:dyDescent="0.2">
      <c r="A20" s="50"/>
      <c r="B20" s="9"/>
      <c r="C20" s="9"/>
      <c r="D20" s="9"/>
      <c r="E20" s="9"/>
      <c r="F20" s="9"/>
      <c r="G20" s="9"/>
    </row>
    <row r="21" spans="1:7" x14ac:dyDescent="0.2">
      <c r="A21" s="21" t="s">
        <v>9</v>
      </c>
      <c r="B21" s="10">
        <v>0</v>
      </c>
      <c r="C21" s="10">
        <v>0</v>
      </c>
      <c r="D21" s="10">
        <f>B21+C21</f>
        <v>0</v>
      </c>
      <c r="E21" s="10">
        <v>0</v>
      </c>
      <c r="F21" s="10">
        <v>0</v>
      </c>
      <c r="G21" s="10">
        <f>D21-E21</f>
        <v>0</v>
      </c>
    </row>
    <row r="22" spans="1:7" x14ac:dyDescent="0.2">
      <c r="A22" s="21" t="s">
        <v>10</v>
      </c>
      <c r="B22" s="10">
        <v>0</v>
      </c>
      <c r="C22" s="10">
        <v>0</v>
      </c>
      <c r="D22" s="10">
        <f t="shared" ref="D22:D24" si="3">B22+C22</f>
        <v>0</v>
      </c>
      <c r="E22" s="10">
        <v>0</v>
      </c>
      <c r="F22" s="10">
        <v>0</v>
      </c>
      <c r="G22" s="10">
        <f t="shared" ref="G22:G24" si="4">D22-E22</f>
        <v>0</v>
      </c>
    </row>
    <row r="23" spans="1:7" x14ac:dyDescent="0.2">
      <c r="A23" s="21" t="s">
        <v>11</v>
      </c>
      <c r="B23" s="10">
        <v>0</v>
      </c>
      <c r="C23" s="10">
        <v>0</v>
      </c>
      <c r="D23" s="10">
        <f t="shared" si="3"/>
        <v>0</v>
      </c>
      <c r="E23" s="10">
        <v>0</v>
      </c>
      <c r="F23" s="10">
        <v>0</v>
      </c>
      <c r="G23" s="10">
        <f t="shared" si="4"/>
        <v>0</v>
      </c>
    </row>
    <row r="24" spans="1:7" x14ac:dyDescent="0.2">
      <c r="A24" s="21" t="s">
        <v>12</v>
      </c>
      <c r="B24" s="10">
        <v>0</v>
      </c>
      <c r="C24" s="10">
        <v>0</v>
      </c>
      <c r="D24" s="10">
        <f t="shared" si="3"/>
        <v>0</v>
      </c>
      <c r="E24" s="10">
        <v>0</v>
      </c>
      <c r="F24" s="10">
        <v>0</v>
      </c>
      <c r="G24" s="10">
        <f t="shared" si="4"/>
        <v>0</v>
      </c>
    </row>
    <row r="25" spans="1:7" x14ac:dyDescent="0.2">
      <c r="A25" s="2"/>
      <c r="B25" s="11"/>
      <c r="C25" s="11"/>
      <c r="D25" s="11"/>
      <c r="E25" s="11"/>
      <c r="F25" s="11"/>
      <c r="G25" s="11"/>
    </row>
    <row r="26" spans="1:7" x14ac:dyDescent="0.2">
      <c r="A26" s="49" t="s">
        <v>8</v>
      </c>
      <c r="B26" s="8">
        <f t="shared" ref="B26:G26" si="5">SUM(B21:B24)</f>
        <v>0</v>
      </c>
      <c r="C26" s="8">
        <f t="shared" si="5"/>
        <v>0</v>
      </c>
      <c r="D26" s="8">
        <f t="shared" si="5"/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</row>
    <row r="29" spans="1:7" ht="54.95" customHeight="1" x14ac:dyDescent="0.2">
      <c r="A29" s="40" t="s">
        <v>137</v>
      </c>
      <c r="B29" s="41"/>
      <c r="C29" s="41"/>
      <c r="D29" s="41"/>
      <c r="E29" s="41"/>
      <c r="F29" s="41"/>
      <c r="G29" s="42"/>
    </row>
    <row r="30" spans="1:7" x14ac:dyDescent="0.2">
      <c r="A30" s="46"/>
      <c r="B30" s="17" t="s">
        <v>0</v>
      </c>
      <c r="C30" s="18"/>
      <c r="D30" s="18"/>
      <c r="E30" s="18"/>
      <c r="F30" s="19"/>
      <c r="G30" s="35" t="s">
        <v>1</v>
      </c>
    </row>
    <row r="31" spans="1:7" ht="22.5" x14ac:dyDescent="0.2">
      <c r="A31" s="47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6"/>
    </row>
    <row r="32" spans="1:7" x14ac:dyDescent="0.2">
      <c r="A32" s="50"/>
      <c r="B32" s="9"/>
      <c r="C32" s="9"/>
      <c r="D32" s="9"/>
      <c r="E32" s="9"/>
      <c r="F32" s="9"/>
      <c r="G32" s="9"/>
    </row>
    <row r="33" spans="1:7" ht="22.5" x14ac:dyDescent="0.2">
      <c r="A33" s="51" t="s">
        <v>13</v>
      </c>
      <c r="B33" s="10">
        <v>0</v>
      </c>
      <c r="C33" s="10">
        <v>0</v>
      </c>
      <c r="D33" s="10">
        <f t="shared" ref="D33:D45" si="6">B33+C33</f>
        <v>0</v>
      </c>
      <c r="E33" s="10">
        <v>0</v>
      </c>
      <c r="F33" s="10">
        <v>0</v>
      </c>
      <c r="G33" s="10">
        <f t="shared" ref="G33:G45" si="7">D33-E33</f>
        <v>0</v>
      </c>
    </row>
    <row r="34" spans="1:7" x14ac:dyDescent="0.2">
      <c r="A34" s="51"/>
      <c r="B34" s="10"/>
      <c r="C34" s="10"/>
      <c r="D34" s="10"/>
      <c r="E34" s="10"/>
      <c r="F34" s="10"/>
      <c r="G34" s="10"/>
    </row>
    <row r="35" spans="1:7" x14ac:dyDescent="0.2">
      <c r="A35" s="51" t="s">
        <v>14</v>
      </c>
      <c r="B35" s="10">
        <v>0</v>
      </c>
      <c r="C35" s="10">
        <v>0</v>
      </c>
      <c r="D35" s="10">
        <f t="shared" si="6"/>
        <v>0</v>
      </c>
      <c r="E35" s="10">
        <v>0</v>
      </c>
      <c r="F35" s="10">
        <v>0</v>
      </c>
      <c r="G35" s="10">
        <f t="shared" si="7"/>
        <v>0</v>
      </c>
    </row>
    <row r="36" spans="1:7" x14ac:dyDescent="0.2">
      <c r="A36" s="51"/>
      <c r="B36" s="10"/>
      <c r="C36" s="10"/>
      <c r="D36" s="10"/>
      <c r="E36" s="10"/>
      <c r="F36" s="10"/>
      <c r="G36" s="10"/>
    </row>
    <row r="37" spans="1:7" ht="22.5" x14ac:dyDescent="0.2">
      <c r="A37" s="51" t="s">
        <v>15</v>
      </c>
      <c r="B37" s="10">
        <v>0</v>
      </c>
      <c r="C37" s="10">
        <v>0</v>
      </c>
      <c r="D37" s="10">
        <f t="shared" si="6"/>
        <v>0</v>
      </c>
      <c r="E37" s="10">
        <v>0</v>
      </c>
      <c r="F37" s="10">
        <v>0</v>
      </c>
      <c r="G37" s="10">
        <f t="shared" si="7"/>
        <v>0</v>
      </c>
    </row>
    <row r="38" spans="1:7" x14ac:dyDescent="0.2">
      <c r="A38" s="51"/>
      <c r="B38" s="10"/>
      <c r="C38" s="10"/>
      <c r="D38" s="10"/>
      <c r="E38" s="10"/>
      <c r="F38" s="10"/>
      <c r="G38" s="10"/>
    </row>
    <row r="39" spans="1:7" ht="22.5" x14ac:dyDescent="0.2">
      <c r="A39" s="51" t="s">
        <v>16</v>
      </c>
      <c r="B39" s="10">
        <v>0</v>
      </c>
      <c r="C39" s="10">
        <v>0</v>
      </c>
      <c r="D39" s="10">
        <f t="shared" si="6"/>
        <v>0</v>
      </c>
      <c r="E39" s="10">
        <v>0</v>
      </c>
      <c r="F39" s="10">
        <v>0</v>
      </c>
      <c r="G39" s="10">
        <f t="shared" si="7"/>
        <v>0</v>
      </c>
    </row>
    <row r="40" spans="1:7" x14ac:dyDescent="0.2">
      <c r="A40" s="51"/>
      <c r="B40" s="10"/>
      <c r="C40" s="10"/>
      <c r="D40" s="10"/>
      <c r="E40" s="10"/>
      <c r="F40" s="10"/>
      <c r="G40" s="10"/>
    </row>
    <row r="41" spans="1:7" ht="22.5" x14ac:dyDescent="0.2">
      <c r="A41" s="51" t="s">
        <v>17</v>
      </c>
      <c r="B41" s="10">
        <v>0</v>
      </c>
      <c r="C41" s="10">
        <v>0</v>
      </c>
      <c r="D41" s="10">
        <f t="shared" si="6"/>
        <v>0</v>
      </c>
      <c r="E41" s="10">
        <v>0</v>
      </c>
      <c r="F41" s="10">
        <v>0</v>
      </c>
      <c r="G41" s="10">
        <f t="shared" si="7"/>
        <v>0</v>
      </c>
    </row>
    <row r="42" spans="1:7" x14ac:dyDescent="0.2">
      <c r="A42" s="51"/>
      <c r="B42" s="10"/>
      <c r="C42" s="10"/>
      <c r="D42" s="10"/>
      <c r="E42" s="10"/>
      <c r="F42" s="10"/>
      <c r="G42" s="10"/>
    </row>
    <row r="43" spans="1:7" ht="22.5" x14ac:dyDescent="0.2">
      <c r="A43" s="52" t="s">
        <v>18</v>
      </c>
      <c r="B43" s="10">
        <v>0</v>
      </c>
      <c r="C43" s="10">
        <v>0</v>
      </c>
      <c r="D43" s="10">
        <f t="shared" ref="D43" si="8">B43+C43</f>
        <v>0</v>
      </c>
      <c r="E43" s="10">
        <v>0</v>
      </c>
      <c r="F43" s="10">
        <v>0</v>
      </c>
      <c r="G43" s="10">
        <f t="shared" ref="G43" si="9">D43-E43</f>
        <v>0</v>
      </c>
    </row>
    <row r="44" spans="1:7" x14ac:dyDescent="0.2">
      <c r="A44" s="51"/>
      <c r="B44" s="10"/>
      <c r="C44" s="10"/>
      <c r="D44" s="10"/>
      <c r="E44" s="10"/>
      <c r="F44" s="10"/>
      <c r="G44" s="10"/>
    </row>
    <row r="45" spans="1:7" x14ac:dyDescent="0.2">
      <c r="A45" s="51" t="s">
        <v>19</v>
      </c>
      <c r="B45" s="10">
        <v>0</v>
      </c>
      <c r="C45" s="10">
        <v>0</v>
      </c>
      <c r="D45" s="10">
        <f t="shared" si="6"/>
        <v>0</v>
      </c>
      <c r="E45" s="10">
        <v>0</v>
      </c>
      <c r="F45" s="10">
        <v>0</v>
      </c>
      <c r="G45" s="10">
        <f t="shared" si="7"/>
        <v>0</v>
      </c>
    </row>
    <row r="46" spans="1:7" x14ac:dyDescent="0.2">
      <c r="A46" s="51"/>
      <c r="B46" s="10"/>
      <c r="C46" s="10"/>
      <c r="D46" s="10"/>
      <c r="E46" s="10"/>
      <c r="F46" s="10"/>
      <c r="G46" s="10"/>
    </row>
    <row r="47" spans="1:7" x14ac:dyDescent="0.2">
      <c r="A47" s="51" t="s">
        <v>20</v>
      </c>
      <c r="B47" s="10">
        <v>138739000</v>
      </c>
      <c r="C47" s="10">
        <v>196059.94</v>
      </c>
      <c r="D47" s="10">
        <f t="shared" ref="D47" si="10">B47+C47</f>
        <v>138935059.94</v>
      </c>
      <c r="E47" s="10">
        <v>22168352.550000001</v>
      </c>
      <c r="F47" s="10">
        <v>22167539.66</v>
      </c>
      <c r="G47" s="10">
        <f t="shared" ref="G47" si="11">D47-E47</f>
        <v>116766707.39</v>
      </c>
    </row>
    <row r="48" spans="1:7" x14ac:dyDescent="0.2">
      <c r="A48" s="53"/>
      <c r="B48" s="11"/>
      <c r="C48" s="11"/>
      <c r="D48" s="11"/>
      <c r="E48" s="11"/>
      <c r="F48" s="11"/>
      <c r="G48" s="11"/>
    </row>
    <row r="49" spans="1:7" x14ac:dyDescent="0.2">
      <c r="A49" s="49" t="s">
        <v>8</v>
      </c>
      <c r="B49" s="8">
        <f t="shared" ref="B49:G49" si="12">SUM(B33:B47)</f>
        <v>138739000</v>
      </c>
      <c r="C49" s="8">
        <f t="shared" si="12"/>
        <v>196059.94</v>
      </c>
      <c r="D49" s="8">
        <f t="shared" si="12"/>
        <v>138935059.94</v>
      </c>
      <c r="E49" s="8">
        <f t="shared" si="12"/>
        <v>22168352.550000001</v>
      </c>
      <c r="F49" s="8">
        <f t="shared" si="12"/>
        <v>22167539.66</v>
      </c>
      <c r="G49" s="8">
        <f t="shared" si="12"/>
        <v>116766707.39</v>
      </c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43" t="s">
        <v>133</v>
      </c>
      <c r="B1" s="44"/>
      <c r="C1" s="44"/>
      <c r="D1" s="44"/>
      <c r="E1" s="44"/>
      <c r="F1" s="44"/>
      <c r="G1" s="45"/>
    </row>
    <row r="2" spans="1:7" x14ac:dyDescent="0.2">
      <c r="A2" s="16"/>
      <c r="B2" s="17" t="s">
        <v>0</v>
      </c>
      <c r="C2" s="18"/>
      <c r="D2" s="18"/>
      <c r="E2" s="18"/>
      <c r="F2" s="19"/>
      <c r="G2" s="35" t="s">
        <v>1</v>
      </c>
    </row>
    <row r="3" spans="1:7" ht="24.95" customHeight="1" x14ac:dyDescent="0.2">
      <c r="A3" s="30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6"/>
    </row>
    <row r="4" spans="1:7" x14ac:dyDescent="0.2">
      <c r="A4" s="23"/>
      <c r="B4" s="7"/>
      <c r="C4" s="7"/>
      <c r="D4" s="7"/>
      <c r="E4" s="7"/>
      <c r="F4" s="7"/>
      <c r="G4" s="7"/>
    </row>
    <row r="5" spans="1:7" x14ac:dyDescent="0.2">
      <c r="A5" s="34" t="s">
        <v>21</v>
      </c>
      <c r="B5" s="4">
        <v>104348500</v>
      </c>
      <c r="C5" s="4">
        <v>23800</v>
      </c>
      <c r="D5" s="4">
        <f>B5+C5</f>
        <v>104372300</v>
      </c>
      <c r="E5" s="4">
        <v>20710098.07</v>
      </c>
      <c r="F5" s="4">
        <v>20709651.469999999</v>
      </c>
      <c r="G5" s="4">
        <f>D5-E5</f>
        <v>83662201.930000007</v>
      </c>
    </row>
    <row r="6" spans="1:7" x14ac:dyDescent="0.2">
      <c r="A6" s="34"/>
      <c r="B6" s="4"/>
      <c r="C6" s="4"/>
      <c r="D6" s="4"/>
      <c r="E6" s="4"/>
      <c r="F6" s="4"/>
      <c r="G6" s="4"/>
    </row>
    <row r="7" spans="1:7" x14ac:dyDescent="0.2">
      <c r="A7" s="34" t="s">
        <v>22</v>
      </c>
      <c r="B7" s="4">
        <v>34390500</v>
      </c>
      <c r="C7" s="4">
        <v>172259.94</v>
      </c>
      <c r="D7" s="4">
        <f>B7+C7</f>
        <v>34562759.939999998</v>
      </c>
      <c r="E7" s="4">
        <v>1458254.48</v>
      </c>
      <c r="F7" s="4">
        <v>1457888.19</v>
      </c>
      <c r="G7" s="4">
        <f>D7-E7</f>
        <v>33104505.459999997</v>
      </c>
    </row>
    <row r="8" spans="1:7" x14ac:dyDescent="0.2">
      <c r="A8" s="34"/>
      <c r="B8" s="4"/>
      <c r="C8" s="4"/>
      <c r="D8" s="4"/>
      <c r="E8" s="4"/>
      <c r="F8" s="4"/>
      <c r="G8" s="4"/>
    </row>
    <row r="9" spans="1:7" x14ac:dyDescent="0.2">
      <c r="A9" s="34" t="s">
        <v>23</v>
      </c>
      <c r="B9" s="4">
        <v>0</v>
      </c>
      <c r="C9" s="4">
        <v>0</v>
      </c>
      <c r="D9" s="4">
        <f>B9+C9</f>
        <v>0</v>
      </c>
      <c r="E9" s="4">
        <v>0</v>
      </c>
      <c r="F9" s="4">
        <v>0</v>
      </c>
      <c r="G9" s="4">
        <f>D9-E9</f>
        <v>0</v>
      </c>
    </row>
    <row r="10" spans="1:7" x14ac:dyDescent="0.2">
      <c r="A10" s="34"/>
      <c r="B10" s="4"/>
      <c r="C10" s="4"/>
      <c r="D10" s="4"/>
      <c r="E10" s="4"/>
      <c r="F10" s="4"/>
      <c r="G10" s="4"/>
    </row>
    <row r="11" spans="1:7" x14ac:dyDescent="0.2">
      <c r="A11" s="34" t="s">
        <v>24</v>
      </c>
      <c r="B11" s="4">
        <v>0</v>
      </c>
      <c r="C11" s="4">
        <v>0</v>
      </c>
      <c r="D11" s="4">
        <f>B11+C11</f>
        <v>0</v>
      </c>
      <c r="E11" s="4">
        <v>0</v>
      </c>
      <c r="F11" s="4">
        <v>0</v>
      </c>
      <c r="G11" s="4">
        <f>D11-E11</f>
        <v>0</v>
      </c>
    </row>
    <row r="12" spans="1:7" x14ac:dyDescent="0.2">
      <c r="A12" s="34"/>
      <c r="B12" s="4"/>
      <c r="C12" s="4"/>
      <c r="D12" s="4"/>
      <c r="E12" s="4"/>
      <c r="F12" s="4"/>
      <c r="G12" s="4"/>
    </row>
    <row r="13" spans="1:7" x14ac:dyDescent="0.2">
      <c r="A13" s="34" t="s">
        <v>25</v>
      </c>
      <c r="B13" s="4">
        <v>0</v>
      </c>
      <c r="C13" s="4">
        <v>0</v>
      </c>
      <c r="D13" s="4">
        <f>B13+C13</f>
        <v>0</v>
      </c>
      <c r="E13" s="4">
        <v>0</v>
      </c>
      <c r="F13" s="4">
        <v>0</v>
      </c>
      <c r="G13" s="4">
        <f>D13-E13</f>
        <v>0</v>
      </c>
    </row>
    <row r="14" spans="1:7" x14ac:dyDescent="0.2">
      <c r="A14" s="24"/>
      <c r="B14" s="5"/>
      <c r="C14" s="5"/>
      <c r="D14" s="5"/>
      <c r="E14" s="5"/>
      <c r="F14" s="5"/>
      <c r="G14" s="5"/>
    </row>
    <row r="15" spans="1:7" x14ac:dyDescent="0.2">
      <c r="A15" s="25" t="s">
        <v>8</v>
      </c>
      <c r="B15" s="6">
        <f t="shared" ref="B15:G15" si="0">SUM(B5+B7+B9+B11+B13)</f>
        <v>138739000</v>
      </c>
      <c r="C15" s="6">
        <f t="shared" si="0"/>
        <v>196059.94</v>
      </c>
      <c r="D15" s="6">
        <f t="shared" si="0"/>
        <v>138935059.94</v>
      </c>
      <c r="E15" s="6">
        <f t="shared" si="0"/>
        <v>22168352.550000001</v>
      </c>
      <c r="F15" s="6">
        <f t="shared" si="0"/>
        <v>22167539.66</v>
      </c>
      <c r="G15" s="6">
        <f t="shared" si="0"/>
        <v>116766707.39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showGridLines="0" workbookViewId="0">
      <selection activeCell="B4" sqref="B4:G7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44" t="s">
        <v>134</v>
      </c>
      <c r="B1" s="44"/>
      <c r="C1" s="44"/>
      <c r="D1" s="44"/>
      <c r="E1" s="44"/>
      <c r="F1" s="44"/>
      <c r="G1" s="45"/>
    </row>
    <row r="2" spans="1:7" x14ac:dyDescent="0.2">
      <c r="A2" s="16"/>
      <c r="B2" s="17" t="s">
        <v>0</v>
      </c>
      <c r="C2" s="18"/>
      <c r="D2" s="18"/>
      <c r="E2" s="18"/>
      <c r="F2" s="19"/>
      <c r="G2" s="35" t="s">
        <v>1</v>
      </c>
    </row>
    <row r="3" spans="1:7" ht="24.95" customHeight="1" x14ac:dyDescent="0.2">
      <c r="A3" s="30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6"/>
    </row>
    <row r="4" spans="1:7" x14ac:dyDescent="0.2">
      <c r="A4" s="29" t="s">
        <v>26</v>
      </c>
      <c r="B4" s="31">
        <f>SUM(B5:B11)</f>
        <v>59000702</v>
      </c>
      <c r="C4" s="31">
        <f>SUM(C5:C11)</f>
        <v>152470</v>
      </c>
      <c r="D4" s="31">
        <f>B4+C4</f>
        <v>59153172</v>
      </c>
      <c r="E4" s="31">
        <f>SUM(E5:E11)</f>
        <v>10693217.469999999</v>
      </c>
      <c r="F4" s="31">
        <f>SUM(F5:F11)</f>
        <v>10693217.469999999</v>
      </c>
      <c r="G4" s="31">
        <f>D4-E4</f>
        <v>48459954.530000001</v>
      </c>
    </row>
    <row r="5" spans="1:7" x14ac:dyDescent="0.2">
      <c r="A5" s="26" t="s">
        <v>27</v>
      </c>
      <c r="B5" s="4">
        <v>32586168</v>
      </c>
      <c r="C5" s="4">
        <v>0</v>
      </c>
      <c r="D5" s="4">
        <f t="shared" ref="D5:D68" si="0">B5+C5</f>
        <v>32586168</v>
      </c>
      <c r="E5" s="4">
        <v>6789336.0999999996</v>
      </c>
      <c r="F5" s="4">
        <v>6789336.0999999996</v>
      </c>
      <c r="G5" s="4">
        <f t="shared" ref="G5:G68" si="1">D5-E5</f>
        <v>25796831.899999999</v>
      </c>
    </row>
    <row r="6" spans="1:7" x14ac:dyDescent="0.2">
      <c r="A6" s="26" t="s">
        <v>28</v>
      </c>
      <c r="B6" s="4">
        <v>1344860</v>
      </c>
      <c r="C6" s="4">
        <v>74730</v>
      </c>
      <c r="D6" s="4">
        <f t="shared" si="0"/>
        <v>1419590</v>
      </c>
      <c r="E6" s="4">
        <v>528657.39</v>
      </c>
      <c r="F6" s="4">
        <v>528657.39</v>
      </c>
      <c r="G6" s="4">
        <f t="shared" si="1"/>
        <v>890932.61</v>
      </c>
    </row>
    <row r="7" spans="1:7" x14ac:dyDescent="0.2">
      <c r="A7" s="26" t="s">
        <v>29</v>
      </c>
      <c r="B7" s="4">
        <v>6076002</v>
      </c>
      <c r="C7" s="4">
        <v>66400</v>
      </c>
      <c r="D7" s="4">
        <f t="shared" si="0"/>
        <v>6142402</v>
      </c>
      <c r="E7" s="4">
        <v>444194.04</v>
      </c>
      <c r="F7" s="4">
        <v>444194.04</v>
      </c>
      <c r="G7" s="4">
        <f t="shared" si="1"/>
        <v>5698207.96</v>
      </c>
    </row>
    <row r="8" spans="1:7" x14ac:dyDescent="0.2">
      <c r="A8" s="26" t="s">
        <v>30</v>
      </c>
      <c r="B8" s="4">
        <v>10367864</v>
      </c>
      <c r="C8" s="4">
        <v>0</v>
      </c>
      <c r="D8" s="4">
        <f t="shared" si="0"/>
        <v>10367864</v>
      </c>
      <c r="E8" s="4">
        <v>1255611.04</v>
      </c>
      <c r="F8" s="4">
        <v>1255611.04</v>
      </c>
      <c r="G8" s="4">
        <f t="shared" si="1"/>
        <v>9112252.9600000009</v>
      </c>
    </row>
    <row r="9" spans="1:7" x14ac:dyDescent="0.2">
      <c r="A9" s="26" t="s">
        <v>31</v>
      </c>
      <c r="B9" s="4">
        <v>7297972</v>
      </c>
      <c r="C9" s="4">
        <v>11340</v>
      </c>
      <c r="D9" s="4">
        <f t="shared" si="0"/>
        <v>7309312</v>
      </c>
      <c r="E9" s="4">
        <v>1404172.63</v>
      </c>
      <c r="F9" s="4">
        <v>1404172.63</v>
      </c>
      <c r="G9" s="4">
        <f t="shared" si="1"/>
        <v>5905139.3700000001</v>
      </c>
    </row>
    <row r="10" spans="1:7" x14ac:dyDescent="0.2">
      <c r="A10" s="26" t="s">
        <v>32</v>
      </c>
      <c r="B10" s="4">
        <v>48032</v>
      </c>
      <c r="C10" s="4">
        <v>0</v>
      </c>
      <c r="D10" s="4">
        <f t="shared" si="0"/>
        <v>48032</v>
      </c>
      <c r="E10" s="4">
        <v>0</v>
      </c>
      <c r="F10" s="4">
        <v>0</v>
      </c>
      <c r="G10" s="4">
        <f t="shared" si="1"/>
        <v>48032</v>
      </c>
    </row>
    <row r="11" spans="1:7" x14ac:dyDescent="0.2">
      <c r="A11" s="26" t="s">
        <v>33</v>
      </c>
      <c r="B11" s="4">
        <v>1279804</v>
      </c>
      <c r="C11" s="4">
        <v>0</v>
      </c>
      <c r="D11" s="4">
        <f t="shared" si="0"/>
        <v>1279804</v>
      </c>
      <c r="E11" s="4">
        <v>271246.27</v>
      </c>
      <c r="F11" s="4">
        <v>271246.27</v>
      </c>
      <c r="G11" s="4">
        <f t="shared" si="1"/>
        <v>1008557.73</v>
      </c>
    </row>
    <row r="12" spans="1:7" x14ac:dyDescent="0.2">
      <c r="A12" s="29" t="s">
        <v>34</v>
      </c>
      <c r="B12" s="32">
        <f>SUM(B13:B21)</f>
        <v>12381943</v>
      </c>
      <c r="C12" s="32">
        <f>SUM(C13:C21)</f>
        <v>-17785</v>
      </c>
      <c r="D12" s="32">
        <f t="shared" si="0"/>
        <v>12364158</v>
      </c>
      <c r="E12" s="32">
        <f>SUM(E13:E21)</f>
        <v>3323076.0700000003</v>
      </c>
      <c r="F12" s="32">
        <f>SUM(F13:F21)</f>
        <v>3322629.47</v>
      </c>
      <c r="G12" s="32">
        <f t="shared" si="1"/>
        <v>9041081.9299999997</v>
      </c>
    </row>
    <row r="13" spans="1:7" x14ac:dyDescent="0.2">
      <c r="A13" s="26" t="s">
        <v>35</v>
      </c>
      <c r="B13" s="4">
        <v>1235997</v>
      </c>
      <c r="C13" s="4">
        <v>-76520</v>
      </c>
      <c r="D13" s="4">
        <f t="shared" si="0"/>
        <v>1159477</v>
      </c>
      <c r="E13" s="4">
        <v>291144.74</v>
      </c>
      <c r="F13" s="4">
        <v>290698.14</v>
      </c>
      <c r="G13" s="4">
        <f t="shared" si="1"/>
        <v>868332.26</v>
      </c>
    </row>
    <row r="14" spans="1:7" x14ac:dyDescent="0.2">
      <c r="A14" s="26" t="s">
        <v>36</v>
      </c>
      <c r="B14" s="4">
        <v>137736</v>
      </c>
      <c r="C14" s="4">
        <v>5980</v>
      </c>
      <c r="D14" s="4">
        <f t="shared" si="0"/>
        <v>143716</v>
      </c>
      <c r="E14" s="4">
        <v>26057.81</v>
      </c>
      <c r="F14" s="4">
        <v>26057.81</v>
      </c>
      <c r="G14" s="4">
        <f t="shared" si="1"/>
        <v>117658.19</v>
      </c>
    </row>
    <row r="15" spans="1:7" x14ac:dyDescent="0.2">
      <c r="A15" s="26" t="s">
        <v>37</v>
      </c>
      <c r="B15" s="4">
        <v>0</v>
      </c>
      <c r="C15" s="4">
        <v>0</v>
      </c>
      <c r="D15" s="4">
        <f t="shared" si="0"/>
        <v>0</v>
      </c>
      <c r="E15" s="4">
        <v>0</v>
      </c>
      <c r="F15" s="4">
        <v>0</v>
      </c>
      <c r="G15" s="4">
        <f t="shared" si="1"/>
        <v>0</v>
      </c>
    </row>
    <row r="16" spans="1:7" x14ac:dyDescent="0.2">
      <c r="A16" s="26" t="s">
        <v>38</v>
      </c>
      <c r="B16" s="4">
        <v>3569678</v>
      </c>
      <c r="C16" s="4">
        <v>8160</v>
      </c>
      <c r="D16" s="4">
        <f t="shared" si="0"/>
        <v>3577838</v>
      </c>
      <c r="E16" s="4">
        <v>1071789.8400000001</v>
      </c>
      <c r="F16" s="4">
        <v>1071789.8400000001</v>
      </c>
      <c r="G16" s="4">
        <f t="shared" si="1"/>
        <v>2506048.16</v>
      </c>
    </row>
    <row r="17" spans="1:7" x14ac:dyDescent="0.2">
      <c r="A17" s="26" t="s">
        <v>39</v>
      </c>
      <c r="B17" s="4">
        <v>3274260</v>
      </c>
      <c r="C17" s="4">
        <v>12915</v>
      </c>
      <c r="D17" s="4">
        <f t="shared" si="0"/>
        <v>3287175</v>
      </c>
      <c r="E17" s="4">
        <v>1157907.77</v>
      </c>
      <c r="F17" s="4">
        <v>1157907.77</v>
      </c>
      <c r="G17" s="4">
        <f t="shared" si="1"/>
        <v>2129267.23</v>
      </c>
    </row>
    <row r="18" spans="1:7" x14ac:dyDescent="0.2">
      <c r="A18" s="26" t="s">
        <v>40</v>
      </c>
      <c r="B18" s="4">
        <v>1947804</v>
      </c>
      <c r="C18" s="4">
        <v>-19390</v>
      </c>
      <c r="D18" s="4">
        <f t="shared" si="0"/>
        <v>1928414</v>
      </c>
      <c r="E18" s="4">
        <v>402608.91</v>
      </c>
      <c r="F18" s="4">
        <v>402608.91</v>
      </c>
      <c r="G18" s="4">
        <f t="shared" si="1"/>
        <v>1525805.09</v>
      </c>
    </row>
    <row r="19" spans="1:7" x14ac:dyDescent="0.2">
      <c r="A19" s="26" t="s">
        <v>41</v>
      </c>
      <c r="B19" s="4">
        <v>1108748</v>
      </c>
      <c r="C19" s="4">
        <v>-47180</v>
      </c>
      <c r="D19" s="4">
        <f t="shared" si="0"/>
        <v>1061568</v>
      </c>
      <c r="E19" s="4">
        <v>46534.62</v>
      </c>
      <c r="F19" s="4">
        <v>46534.62</v>
      </c>
      <c r="G19" s="4">
        <f t="shared" si="1"/>
        <v>1015033.38</v>
      </c>
    </row>
    <row r="20" spans="1:7" x14ac:dyDescent="0.2">
      <c r="A20" s="26" t="s">
        <v>42</v>
      </c>
      <c r="B20" s="4">
        <v>0</v>
      </c>
      <c r="C20" s="4">
        <v>0</v>
      </c>
      <c r="D20" s="4">
        <f t="shared" si="0"/>
        <v>0</v>
      </c>
      <c r="E20" s="4">
        <v>0</v>
      </c>
      <c r="F20" s="4">
        <v>0</v>
      </c>
      <c r="G20" s="4">
        <f t="shared" si="1"/>
        <v>0</v>
      </c>
    </row>
    <row r="21" spans="1:7" x14ac:dyDescent="0.2">
      <c r="A21" s="26" t="s">
        <v>43</v>
      </c>
      <c r="B21" s="4">
        <v>1107720</v>
      </c>
      <c r="C21" s="4">
        <v>98250</v>
      </c>
      <c r="D21" s="4">
        <f t="shared" si="0"/>
        <v>1205970</v>
      </c>
      <c r="E21" s="4">
        <v>327032.38</v>
      </c>
      <c r="F21" s="4">
        <v>327032.38</v>
      </c>
      <c r="G21" s="4">
        <f t="shared" si="1"/>
        <v>878937.62</v>
      </c>
    </row>
    <row r="22" spans="1:7" x14ac:dyDescent="0.2">
      <c r="A22" s="29" t="s">
        <v>44</v>
      </c>
      <c r="B22" s="32">
        <f>SUM(B23:B31)</f>
        <v>32865855</v>
      </c>
      <c r="C22" s="32">
        <f>SUM(C23:C31)</f>
        <v>-10885</v>
      </c>
      <c r="D22" s="32">
        <f t="shared" si="0"/>
        <v>32854970</v>
      </c>
      <c r="E22" s="32">
        <f>SUM(E23:E31)</f>
        <v>6693804.5299999993</v>
      </c>
      <c r="F22" s="32">
        <f>SUM(F23:F31)</f>
        <v>6693804.5299999993</v>
      </c>
      <c r="G22" s="32">
        <f t="shared" si="1"/>
        <v>26161165.469999999</v>
      </c>
    </row>
    <row r="23" spans="1:7" x14ac:dyDescent="0.2">
      <c r="A23" s="26" t="s">
        <v>45</v>
      </c>
      <c r="B23" s="4">
        <v>15863640</v>
      </c>
      <c r="C23" s="4">
        <v>82889</v>
      </c>
      <c r="D23" s="4">
        <f t="shared" si="0"/>
        <v>15946529</v>
      </c>
      <c r="E23" s="4">
        <v>2980046.25</v>
      </c>
      <c r="F23" s="4">
        <v>2980046.25</v>
      </c>
      <c r="G23" s="4">
        <f t="shared" si="1"/>
        <v>12966482.75</v>
      </c>
    </row>
    <row r="24" spans="1:7" x14ac:dyDescent="0.2">
      <c r="A24" s="26" t="s">
        <v>46</v>
      </c>
      <c r="B24" s="4">
        <v>431600</v>
      </c>
      <c r="C24" s="4">
        <v>184147</v>
      </c>
      <c r="D24" s="4">
        <f t="shared" si="0"/>
        <v>615747</v>
      </c>
      <c r="E24" s="4">
        <v>404983.13</v>
      </c>
      <c r="F24" s="4">
        <v>404983.13</v>
      </c>
      <c r="G24" s="4">
        <f t="shared" si="1"/>
        <v>210763.87</v>
      </c>
    </row>
    <row r="25" spans="1:7" x14ac:dyDescent="0.2">
      <c r="A25" s="26" t="s">
        <v>47</v>
      </c>
      <c r="B25" s="4">
        <v>3290804</v>
      </c>
      <c r="C25" s="4">
        <v>-115242.55</v>
      </c>
      <c r="D25" s="4">
        <f t="shared" si="0"/>
        <v>3175561.45</v>
      </c>
      <c r="E25" s="4">
        <v>1391854.19</v>
      </c>
      <c r="F25" s="4">
        <v>1391854.19</v>
      </c>
      <c r="G25" s="4">
        <f t="shared" si="1"/>
        <v>1783707.2600000002</v>
      </c>
    </row>
    <row r="26" spans="1:7" x14ac:dyDescent="0.2">
      <c r="A26" s="26" t="s">
        <v>48</v>
      </c>
      <c r="B26" s="4">
        <v>845000</v>
      </c>
      <c r="C26" s="4">
        <v>46377</v>
      </c>
      <c r="D26" s="4">
        <f t="shared" si="0"/>
        <v>891377</v>
      </c>
      <c r="E26" s="4">
        <v>409352.56</v>
      </c>
      <c r="F26" s="4">
        <v>409352.56</v>
      </c>
      <c r="G26" s="4">
        <f t="shared" si="1"/>
        <v>482024.44</v>
      </c>
    </row>
    <row r="27" spans="1:7" x14ac:dyDescent="0.2">
      <c r="A27" s="26" t="s">
        <v>49</v>
      </c>
      <c r="B27" s="4">
        <v>5204739</v>
      </c>
      <c r="C27" s="4">
        <v>-414299</v>
      </c>
      <c r="D27" s="4">
        <f t="shared" si="0"/>
        <v>4790440</v>
      </c>
      <c r="E27" s="4">
        <v>955113.81</v>
      </c>
      <c r="F27" s="4">
        <v>955113.81</v>
      </c>
      <c r="G27" s="4">
        <f t="shared" si="1"/>
        <v>3835326.19</v>
      </c>
    </row>
    <row r="28" spans="1:7" x14ac:dyDescent="0.2">
      <c r="A28" s="26" t="s">
        <v>50</v>
      </c>
      <c r="B28" s="4">
        <v>202940</v>
      </c>
      <c r="C28" s="4">
        <v>313118.55</v>
      </c>
      <c r="D28" s="4">
        <f t="shared" si="0"/>
        <v>516058.55</v>
      </c>
      <c r="E28" s="4">
        <v>351594.84</v>
      </c>
      <c r="F28" s="4">
        <v>351594.84</v>
      </c>
      <c r="G28" s="4">
        <f t="shared" si="1"/>
        <v>164463.70999999996</v>
      </c>
    </row>
    <row r="29" spans="1:7" x14ac:dyDescent="0.2">
      <c r="A29" s="26" t="s">
        <v>51</v>
      </c>
      <c r="B29" s="4">
        <v>120440</v>
      </c>
      <c r="C29" s="4">
        <v>0</v>
      </c>
      <c r="D29" s="4">
        <f t="shared" si="0"/>
        <v>120440</v>
      </c>
      <c r="E29" s="4">
        <v>5524.75</v>
      </c>
      <c r="F29" s="4">
        <v>5524.75</v>
      </c>
      <c r="G29" s="4">
        <f t="shared" si="1"/>
        <v>114915.25</v>
      </c>
    </row>
    <row r="30" spans="1:7" x14ac:dyDescent="0.2">
      <c r="A30" s="26" t="s">
        <v>52</v>
      </c>
      <c r="B30" s="4">
        <v>173120</v>
      </c>
      <c r="C30" s="4">
        <v>-108700</v>
      </c>
      <c r="D30" s="4">
        <f t="shared" si="0"/>
        <v>64420</v>
      </c>
      <c r="E30" s="4">
        <v>19558</v>
      </c>
      <c r="F30" s="4">
        <v>19558</v>
      </c>
      <c r="G30" s="4">
        <f t="shared" si="1"/>
        <v>44862</v>
      </c>
    </row>
    <row r="31" spans="1:7" x14ac:dyDescent="0.2">
      <c r="A31" s="26" t="s">
        <v>53</v>
      </c>
      <c r="B31" s="4">
        <v>6733572</v>
      </c>
      <c r="C31" s="4">
        <v>825</v>
      </c>
      <c r="D31" s="4">
        <f t="shared" si="0"/>
        <v>6734397</v>
      </c>
      <c r="E31" s="4">
        <v>175777</v>
      </c>
      <c r="F31" s="4">
        <v>175777</v>
      </c>
      <c r="G31" s="4">
        <f t="shared" si="1"/>
        <v>6558620</v>
      </c>
    </row>
    <row r="32" spans="1:7" x14ac:dyDescent="0.2">
      <c r="A32" s="29" t="s">
        <v>54</v>
      </c>
      <c r="B32" s="32">
        <f>SUM(B33:B41)</f>
        <v>0</v>
      </c>
      <c r="C32" s="32">
        <f>SUM(C33:C41)</f>
        <v>0</v>
      </c>
      <c r="D32" s="32">
        <f t="shared" si="0"/>
        <v>0</v>
      </c>
      <c r="E32" s="32">
        <f>SUM(E33:E41)</f>
        <v>0</v>
      </c>
      <c r="F32" s="32">
        <f>SUM(F33:F41)</f>
        <v>0</v>
      </c>
      <c r="G32" s="32">
        <f t="shared" si="1"/>
        <v>0</v>
      </c>
    </row>
    <row r="33" spans="1:7" x14ac:dyDescent="0.2">
      <c r="A33" s="26" t="s">
        <v>55</v>
      </c>
      <c r="B33" s="4">
        <v>0</v>
      </c>
      <c r="C33" s="4">
        <v>0</v>
      </c>
      <c r="D33" s="4">
        <f t="shared" si="0"/>
        <v>0</v>
      </c>
      <c r="E33" s="4">
        <v>0</v>
      </c>
      <c r="F33" s="4">
        <v>0</v>
      </c>
      <c r="G33" s="4">
        <f t="shared" si="1"/>
        <v>0</v>
      </c>
    </row>
    <row r="34" spans="1:7" x14ac:dyDescent="0.2">
      <c r="A34" s="26" t="s">
        <v>56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</row>
    <row r="35" spans="1:7" x14ac:dyDescent="0.2">
      <c r="A35" s="26" t="s">
        <v>57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</row>
    <row r="36" spans="1:7" x14ac:dyDescent="0.2">
      <c r="A36" s="26" t="s">
        <v>58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</row>
    <row r="37" spans="1:7" x14ac:dyDescent="0.2">
      <c r="A37" s="26" t="s">
        <v>24</v>
      </c>
      <c r="B37" s="4">
        <v>0</v>
      </c>
      <c r="C37" s="4">
        <v>0</v>
      </c>
      <c r="D37" s="4">
        <f t="shared" si="0"/>
        <v>0</v>
      </c>
      <c r="E37" s="4">
        <v>0</v>
      </c>
      <c r="F37" s="4">
        <v>0</v>
      </c>
      <c r="G37" s="4">
        <f t="shared" si="1"/>
        <v>0</v>
      </c>
    </row>
    <row r="38" spans="1:7" x14ac:dyDescent="0.2">
      <c r="A38" s="26" t="s">
        <v>59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</row>
    <row r="39" spans="1:7" x14ac:dyDescent="0.2">
      <c r="A39" s="26" t="s">
        <v>60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</row>
    <row r="40" spans="1:7" x14ac:dyDescent="0.2">
      <c r="A40" s="26" t="s">
        <v>61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</row>
    <row r="41" spans="1:7" x14ac:dyDescent="0.2">
      <c r="A41" s="26" t="s">
        <v>62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</row>
    <row r="42" spans="1:7" x14ac:dyDescent="0.2">
      <c r="A42" s="29" t="s">
        <v>63</v>
      </c>
      <c r="B42" s="32">
        <f>SUM(B43:B51)</f>
        <v>6385500</v>
      </c>
      <c r="C42" s="32">
        <f>SUM(C43:C51)</f>
        <v>172259.94</v>
      </c>
      <c r="D42" s="32">
        <f t="shared" si="0"/>
        <v>6557759.9400000004</v>
      </c>
      <c r="E42" s="32">
        <f>SUM(E43:E51)</f>
        <v>1458254.48</v>
      </c>
      <c r="F42" s="32">
        <f>SUM(F43:F51)</f>
        <v>1457888.1900000002</v>
      </c>
      <c r="G42" s="32">
        <f t="shared" si="1"/>
        <v>5099505.4600000009</v>
      </c>
    </row>
    <row r="43" spans="1:7" x14ac:dyDescent="0.2">
      <c r="A43" s="26" t="s">
        <v>64</v>
      </c>
      <c r="B43" s="4">
        <v>321500</v>
      </c>
      <c r="C43" s="4">
        <v>36154</v>
      </c>
      <c r="D43" s="4">
        <f t="shared" si="0"/>
        <v>357654</v>
      </c>
      <c r="E43" s="4">
        <v>96753.34</v>
      </c>
      <c r="F43" s="4">
        <v>96753.34</v>
      </c>
      <c r="G43" s="4">
        <f t="shared" si="1"/>
        <v>260900.66</v>
      </c>
    </row>
    <row r="44" spans="1:7" x14ac:dyDescent="0.2">
      <c r="A44" s="26" t="s">
        <v>65</v>
      </c>
      <c r="B44" s="4">
        <v>15000</v>
      </c>
      <c r="C44" s="4">
        <v>25600</v>
      </c>
      <c r="D44" s="4">
        <f t="shared" si="0"/>
        <v>40600</v>
      </c>
      <c r="E44" s="4">
        <v>25384</v>
      </c>
      <c r="F44" s="4">
        <v>25384</v>
      </c>
      <c r="G44" s="4">
        <f t="shared" si="1"/>
        <v>15216</v>
      </c>
    </row>
    <row r="45" spans="1:7" x14ac:dyDescent="0.2">
      <c r="A45" s="26" t="s">
        <v>66</v>
      </c>
      <c r="B45" s="4">
        <v>15000</v>
      </c>
      <c r="C45" s="4">
        <v>-14500</v>
      </c>
      <c r="D45" s="4">
        <f t="shared" si="0"/>
        <v>500</v>
      </c>
      <c r="E45" s="4">
        <v>366.29</v>
      </c>
      <c r="F45" s="4">
        <v>0</v>
      </c>
      <c r="G45" s="4">
        <f t="shared" si="1"/>
        <v>133.70999999999998</v>
      </c>
    </row>
    <row r="46" spans="1:7" x14ac:dyDescent="0.2">
      <c r="A46" s="26" t="s">
        <v>67</v>
      </c>
      <c r="B46" s="4">
        <v>195000</v>
      </c>
      <c r="C46" s="4">
        <v>0</v>
      </c>
      <c r="D46" s="4">
        <f t="shared" si="0"/>
        <v>195000</v>
      </c>
      <c r="E46" s="4">
        <v>80120</v>
      </c>
      <c r="F46" s="4">
        <v>80120</v>
      </c>
      <c r="G46" s="4">
        <f t="shared" si="1"/>
        <v>114880</v>
      </c>
    </row>
    <row r="47" spans="1:7" x14ac:dyDescent="0.2">
      <c r="A47" s="26" t="s">
        <v>68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</row>
    <row r="48" spans="1:7" x14ac:dyDescent="0.2">
      <c r="A48" s="26" t="s">
        <v>69</v>
      </c>
      <c r="B48" s="4">
        <v>5839000</v>
      </c>
      <c r="C48" s="4">
        <v>125005.94</v>
      </c>
      <c r="D48" s="4">
        <f t="shared" si="0"/>
        <v>5964005.9400000004</v>
      </c>
      <c r="E48" s="4">
        <v>1255630.8500000001</v>
      </c>
      <c r="F48" s="4">
        <v>1255630.8500000001</v>
      </c>
      <c r="G48" s="4">
        <f t="shared" si="1"/>
        <v>4708375.09</v>
      </c>
    </row>
    <row r="49" spans="1:7" x14ac:dyDescent="0.2">
      <c r="A49" s="26" t="s">
        <v>70</v>
      </c>
      <c r="B49" s="4">
        <v>0</v>
      </c>
      <c r="C49" s="4">
        <v>0</v>
      </c>
      <c r="D49" s="4">
        <f t="shared" si="0"/>
        <v>0</v>
      </c>
      <c r="E49" s="4">
        <v>0</v>
      </c>
      <c r="F49" s="4">
        <v>0</v>
      </c>
      <c r="G49" s="4">
        <f t="shared" si="1"/>
        <v>0</v>
      </c>
    </row>
    <row r="50" spans="1:7" x14ac:dyDescent="0.2">
      <c r="A50" s="26" t="s">
        <v>71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</row>
    <row r="51" spans="1:7" x14ac:dyDescent="0.2">
      <c r="A51" s="26" t="s">
        <v>72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</row>
    <row r="52" spans="1:7" x14ac:dyDescent="0.2">
      <c r="A52" s="29" t="s">
        <v>73</v>
      </c>
      <c r="B52" s="32">
        <f>SUM(B53:B55)</f>
        <v>28005000</v>
      </c>
      <c r="C52" s="32">
        <f>SUM(C53:C55)</f>
        <v>0</v>
      </c>
      <c r="D52" s="32">
        <f t="shared" si="0"/>
        <v>28005000</v>
      </c>
      <c r="E52" s="32">
        <f>SUM(E53:E55)</f>
        <v>0</v>
      </c>
      <c r="F52" s="32">
        <f>SUM(F53:F55)</f>
        <v>0</v>
      </c>
      <c r="G52" s="32">
        <f t="shared" si="1"/>
        <v>28005000</v>
      </c>
    </row>
    <row r="53" spans="1:7" x14ac:dyDescent="0.2">
      <c r="A53" s="26" t="s">
        <v>74</v>
      </c>
      <c r="B53" s="4">
        <v>28005000</v>
      </c>
      <c r="C53" s="4">
        <v>0</v>
      </c>
      <c r="D53" s="4">
        <f t="shared" si="0"/>
        <v>28005000</v>
      </c>
      <c r="E53" s="4">
        <v>0</v>
      </c>
      <c r="F53" s="4">
        <v>0</v>
      </c>
      <c r="G53" s="4">
        <f t="shared" si="1"/>
        <v>28005000</v>
      </c>
    </row>
    <row r="54" spans="1:7" x14ac:dyDescent="0.2">
      <c r="A54" s="26" t="s">
        <v>75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</row>
    <row r="55" spans="1:7" x14ac:dyDescent="0.2">
      <c r="A55" s="26" t="s">
        <v>76</v>
      </c>
      <c r="B55" s="4">
        <v>0</v>
      </c>
      <c r="C55" s="4">
        <v>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</row>
    <row r="56" spans="1:7" x14ac:dyDescent="0.2">
      <c r="A56" s="29" t="s">
        <v>77</v>
      </c>
      <c r="B56" s="32">
        <f>SUM(B57:B63)</f>
        <v>100000</v>
      </c>
      <c r="C56" s="32">
        <f>SUM(C57:C63)</f>
        <v>-100000</v>
      </c>
      <c r="D56" s="32">
        <f t="shared" si="0"/>
        <v>0</v>
      </c>
      <c r="E56" s="32">
        <f>SUM(E57:E63)</f>
        <v>0</v>
      </c>
      <c r="F56" s="32">
        <f>SUM(F57:F63)</f>
        <v>0</v>
      </c>
      <c r="G56" s="32">
        <f t="shared" si="1"/>
        <v>0</v>
      </c>
    </row>
    <row r="57" spans="1:7" x14ac:dyDescent="0.2">
      <c r="A57" s="26" t="s">
        <v>78</v>
      </c>
      <c r="B57" s="4">
        <v>0</v>
      </c>
      <c r="C57" s="4">
        <v>0</v>
      </c>
      <c r="D57" s="4">
        <f t="shared" si="0"/>
        <v>0</v>
      </c>
      <c r="E57" s="4">
        <v>0</v>
      </c>
      <c r="F57" s="4">
        <v>0</v>
      </c>
      <c r="G57" s="4">
        <f t="shared" si="1"/>
        <v>0</v>
      </c>
    </row>
    <row r="58" spans="1:7" x14ac:dyDescent="0.2">
      <c r="A58" s="26" t="s">
        <v>79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</row>
    <row r="59" spans="1:7" x14ac:dyDescent="0.2">
      <c r="A59" s="26" t="s">
        <v>80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</row>
    <row r="60" spans="1:7" x14ac:dyDescent="0.2">
      <c r="A60" s="26" t="s">
        <v>81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</row>
    <row r="61" spans="1:7" x14ac:dyDescent="0.2">
      <c r="A61" s="26" t="s">
        <v>82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</row>
    <row r="62" spans="1:7" x14ac:dyDescent="0.2">
      <c r="A62" s="26" t="s">
        <v>83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</row>
    <row r="63" spans="1:7" x14ac:dyDescent="0.2">
      <c r="A63" s="26" t="s">
        <v>84</v>
      </c>
      <c r="B63" s="4">
        <v>100000</v>
      </c>
      <c r="C63" s="4">
        <v>-100000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</row>
    <row r="64" spans="1:7" x14ac:dyDescent="0.2">
      <c r="A64" s="29" t="s">
        <v>85</v>
      </c>
      <c r="B64" s="32">
        <f>SUM(B65:B67)</f>
        <v>0</v>
      </c>
      <c r="C64" s="32">
        <f>SUM(C65:C67)</f>
        <v>0</v>
      </c>
      <c r="D64" s="32">
        <f t="shared" si="0"/>
        <v>0</v>
      </c>
      <c r="E64" s="32">
        <f>SUM(E65:E67)</f>
        <v>0</v>
      </c>
      <c r="F64" s="32">
        <f>SUM(F65:F67)</f>
        <v>0</v>
      </c>
      <c r="G64" s="32">
        <f t="shared" si="1"/>
        <v>0</v>
      </c>
    </row>
    <row r="65" spans="1:7" x14ac:dyDescent="0.2">
      <c r="A65" s="26" t="s">
        <v>25</v>
      </c>
      <c r="B65" s="4">
        <v>0</v>
      </c>
      <c r="C65" s="4">
        <v>0</v>
      </c>
      <c r="D65" s="4">
        <f t="shared" si="0"/>
        <v>0</v>
      </c>
      <c r="E65" s="4">
        <v>0</v>
      </c>
      <c r="F65" s="4">
        <v>0</v>
      </c>
      <c r="G65" s="4">
        <f t="shared" si="1"/>
        <v>0</v>
      </c>
    </row>
    <row r="66" spans="1:7" x14ac:dyDescent="0.2">
      <c r="A66" s="26" t="s">
        <v>86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</row>
    <row r="67" spans="1:7" x14ac:dyDescent="0.2">
      <c r="A67" s="26" t="s">
        <v>87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</row>
    <row r="68" spans="1:7" x14ac:dyDescent="0.2">
      <c r="A68" s="29" t="s">
        <v>88</v>
      </c>
      <c r="B68" s="32">
        <f>SUM(B69:B75)</f>
        <v>0</v>
      </c>
      <c r="C68" s="32">
        <f>SUM(C69:C75)</f>
        <v>0</v>
      </c>
      <c r="D68" s="32">
        <f t="shared" si="0"/>
        <v>0</v>
      </c>
      <c r="E68" s="32">
        <f>SUM(E69:E75)</f>
        <v>0</v>
      </c>
      <c r="F68" s="32">
        <f>SUM(F69:F75)</f>
        <v>0</v>
      </c>
      <c r="G68" s="32">
        <f t="shared" si="1"/>
        <v>0</v>
      </c>
    </row>
    <row r="69" spans="1:7" x14ac:dyDescent="0.2">
      <c r="A69" s="26" t="s">
        <v>89</v>
      </c>
      <c r="B69" s="4">
        <v>0</v>
      </c>
      <c r="C69" s="4">
        <v>0</v>
      </c>
      <c r="D69" s="4">
        <f t="shared" ref="D69:D75" si="2">B69+C69</f>
        <v>0</v>
      </c>
      <c r="E69" s="4">
        <v>0</v>
      </c>
      <c r="F69" s="4">
        <v>0</v>
      </c>
      <c r="G69" s="4">
        <f t="shared" ref="G69:G75" si="3">D69-E69</f>
        <v>0</v>
      </c>
    </row>
    <row r="70" spans="1:7" x14ac:dyDescent="0.2">
      <c r="A70" s="26" t="s">
        <v>90</v>
      </c>
      <c r="B70" s="4">
        <v>0</v>
      </c>
      <c r="C70" s="4">
        <v>0</v>
      </c>
      <c r="D70" s="4">
        <f t="shared" si="2"/>
        <v>0</v>
      </c>
      <c r="E70" s="4">
        <v>0</v>
      </c>
      <c r="F70" s="4">
        <v>0</v>
      </c>
      <c r="G70" s="4">
        <f t="shared" si="3"/>
        <v>0</v>
      </c>
    </row>
    <row r="71" spans="1:7" x14ac:dyDescent="0.2">
      <c r="A71" s="26" t="s">
        <v>91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</row>
    <row r="72" spans="1:7" x14ac:dyDescent="0.2">
      <c r="A72" s="26" t="s">
        <v>92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</row>
    <row r="73" spans="1:7" x14ac:dyDescent="0.2">
      <c r="A73" s="26" t="s">
        <v>93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</row>
    <row r="74" spans="1:7" x14ac:dyDescent="0.2">
      <c r="A74" s="26" t="s">
        <v>94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</row>
    <row r="75" spans="1:7" x14ac:dyDescent="0.2">
      <c r="A75" s="27" t="s">
        <v>95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</row>
    <row r="76" spans="1:7" x14ac:dyDescent="0.2">
      <c r="A76" s="28" t="s">
        <v>8</v>
      </c>
      <c r="B76" s="6">
        <f t="shared" ref="B76:G76" si="4">SUM(B4+B12+B22+B32+B42+B52+B56+B64+B68)</f>
        <v>138739000</v>
      </c>
      <c r="C76" s="6">
        <f t="shared" si="4"/>
        <v>196059.94</v>
      </c>
      <c r="D76" s="6">
        <f t="shared" si="4"/>
        <v>138935059.94</v>
      </c>
      <c r="E76" s="6">
        <f t="shared" si="4"/>
        <v>22168352.550000001</v>
      </c>
      <c r="F76" s="6">
        <f t="shared" si="4"/>
        <v>22167539.66</v>
      </c>
      <c r="G76" s="6">
        <f t="shared" si="4"/>
        <v>116766707.39000002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showGridLines="0" zoomScaleNormal="100" workbookViewId="0">
      <selection activeCell="B5" sqref="B5:G4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3" t="s">
        <v>135</v>
      </c>
      <c r="B1" s="44"/>
      <c r="C1" s="44"/>
      <c r="D1" s="44"/>
      <c r="E1" s="44"/>
      <c r="F1" s="44"/>
      <c r="G1" s="45"/>
    </row>
    <row r="2" spans="1:7" x14ac:dyDescent="0.2">
      <c r="A2" s="16"/>
      <c r="B2" s="17" t="s">
        <v>0</v>
      </c>
      <c r="C2" s="18"/>
      <c r="D2" s="18"/>
      <c r="E2" s="18"/>
      <c r="F2" s="19"/>
      <c r="G2" s="35" t="s">
        <v>1</v>
      </c>
    </row>
    <row r="3" spans="1:7" ht="24.95" customHeight="1" x14ac:dyDescent="0.2">
      <c r="A3" s="30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6"/>
    </row>
    <row r="4" spans="1:7" x14ac:dyDescent="0.2">
      <c r="A4" s="15"/>
      <c r="B4" s="7"/>
      <c r="C4" s="7"/>
      <c r="D4" s="7"/>
      <c r="E4" s="7"/>
      <c r="F4" s="7"/>
      <c r="G4" s="7"/>
    </row>
    <row r="5" spans="1:7" x14ac:dyDescent="0.2">
      <c r="A5" s="13" t="s">
        <v>96</v>
      </c>
      <c r="B5" s="32">
        <f t="shared" ref="B5:G5" si="0">SUM(B6:B13)</f>
        <v>46945124</v>
      </c>
      <c r="C5" s="32">
        <f t="shared" si="0"/>
        <v>-140000</v>
      </c>
      <c r="D5" s="32">
        <f t="shared" si="0"/>
        <v>46805124</v>
      </c>
      <c r="E5" s="32">
        <f t="shared" si="0"/>
        <v>8626065.3600000013</v>
      </c>
      <c r="F5" s="32">
        <f t="shared" si="0"/>
        <v>8625810.1600000001</v>
      </c>
      <c r="G5" s="32">
        <f t="shared" si="0"/>
        <v>38179058.639999993</v>
      </c>
    </row>
    <row r="6" spans="1:7" x14ac:dyDescent="0.2">
      <c r="A6" s="20" t="s">
        <v>97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20" t="s">
        <v>98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20" t="s">
        <v>99</v>
      </c>
      <c r="B8" s="4">
        <v>12219952</v>
      </c>
      <c r="C8" s="4">
        <v>-361896.55</v>
      </c>
      <c r="D8" s="4">
        <f t="shared" si="1"/>
        <v>11858055.449999999</v>
      </c>
      <c r="E8" s="4">
        <v>2132358.14</v>
      </c>
      <c r="F8" s="4">
        <v>2132166.7400000002</v>
      </c>
      <c r="G8" s="4">
        <f t="shared" si="2"/>
        <v>9725697.3099999987</v>
      </c>
    </row>
    <row r="9" spans="1:7" x14ac:dyDescent="0.2">
      <c r="A9" s="20" t="s">
        <v>100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20" t="s">
        <v>101</v>
      </c>
      <c r="B10" s="4">
        <v>32499688</v>
      </c>
      <c r="C10" s="4">
        <v>221896.55</v>
      </c>
      <c r="D10" s="4">
        <f t="shared" si="1"/>
        <v>32721584.550000001</v>
      </c>
      <c r="E10" s="4">
        <v>6189869.9800000004</v>
      </c>
      <c r="F10" s="4">
        <v>6189806.1799999997</v>
      </c>
      <c r="G10" s="4">
        <f t="shared" si="2"/>
        <v>26531714.57</v>
      </c>
    </row>
    <row r="11" spans="1:7" x14ac:dyDescent="0.2">
      <c r="A11" s="20" t="s">
        <v>102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20" t="s">
        <v>103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20" t="s">
        <v>53</v>
      </c>
      <c r="B13" s="4">
        <v>2225484</v>
      </c>
      <c r="C13" s="4">
        <v>0</v>
      </c>
      <c r="D13" s="4">
        <f t="shared" si="1"/>
        <v>2225484</v>
      </c>
      <c r="E13" s="4">
        <v>303837.24</v>
      </c>
      <c r="F13" s="4">
        <v>303837.24</v>
      </c>
      <c r="G13" s="4">
        <f t="shared" si="2"/>
        <v>1921646.76</v>
      </c>
    </row>
    <row r="14" spans="1:7" x14ac:dyDescent="0.2">
      <c r="A14" s="14"/>
      <c r="B14" s="33"/>
      <c r="C14" s="33"/>
      <c r="D14" s="33"/>
      <c r="E14" s="33"/>
      <c r="F14" s="33"/>
      <c r="G14" s="33"/>
    </row>
    <row r="15" spans="1:7" x14ac:dyDescent="0.2">
      <c r="A15" s="13" t="s">
        <v>104</v>
      </c>
      <c r="B15" s="32">
        <f t="shared" ref="B15:G15" si="3">SUM(B16:B22)</f>
        <v>91793876</v>
      </c>
      <c r="C15" s="32">
        <f t="shared" si="3"/>
        <v>336059.94</v>
      </c>
      <c r="D15" s="32">
        <f t="shared" si="3"/>
        <v>92129935.939999998</v>
      </c>
      <c r="E15" s="32">
        <f t="shared" si="3"/>
        <v>13542287.190000001</v>
      </c>
      <c r="F15" s="32">
        <f t="shared" si="3"/>
        <v>13541729.5</v>
      </c>
      <c r="G15" s="32">
        <f t="shared" si="3"/>
        <v>78587648.75</v>
      </c>
    </row>
    <row r="16" spans="1:7" x14ac:dyDescent="0.2">
      <c r="A16" s="20" t="s">
        <v>105</v>
      </c>
      <c r="B16" s="4">
        <v>25170036.75</v>
      </c>
      <c r="C16" s="4">
        <v>281119.94</v>
      </c>
      <c r="D16" s="4">
        <f>B16+C16</f>
        <v>25451156.690000001</v>
      </c>
      <c r="E16" s="4">
        <v>5503419.5800000001</v>
      </c>
      <c r="F16" s="4">
        <v>5503419.5800000001</v>
      </c>
      <c r="G16" s="4">
        <f t="shared" ref="G16:G22" si="4">D16-E16</f>
        <v>19947737.109999999</v>
      </c>
    </row>
    <row r="17" spans="1:7" x14ac:dyDescent="0.2">
      <c r="A17" s="20" t="s">
        <v>106</v>
      </c>
      <c r="B17" s="4">
        <v>66623839.25</v>
      </c>
      <c r="C17" s="4">
        <v>54940</v>
      </c>
      <c r="D17" s="4">
        <f t="shared" ref="D17:D22" si="5">B17+C17</f>
        <v>66678779.25</v>
      </c>
      <c r="E17" s="4">
        <v>8038867.6100000003</v>
      </c>
      <c r="F17" s="4">
        <v>8038309.9199999999</v>
      </c>
      <c r="G17" s="4">
        <f t="shared" si="4"/>
        <v>58639911.640000001</v>
      </c>
    </row>
    <row r="18" spans="1:7" x14ac:dyDescent="0.2">
      <c r="A18" s="20" t="s">
        <v>107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20" t="s">
        <v>108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20" t="s">
        <v>109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20" t="s">
        <v>110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20" t="s">
        <v>111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14"/>
      <c r="B23" s="33"/>
      <c r="C23" s="33"/>
      <c r="D23" s="33"/>
      <c r="E23" s="33"/>
      <c r="F23" s="33"/>
      <c r="G23" s="33"/>
    </row>
    <row r="24" spans="1:7" x14ac:dyDescent="0.2">
      <c r="A24" s="13" t="s">
        <v>112</v>
      </c>
      <c r="B24" s="32">
        <f t="shared" ref="B24:G24" si="6">SUM(B25:B33)</f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</row>
    <row r="25" spans="1:7" x14ac:dyDescent="0.2">
      <c r="A25" s="20" t="s">
        <v>113</v>
      </c>
      <c r="B25" s="4">
        <v>0</v>
      </c>
      <c r="C25" s="4">
        <v>0</v>
      </c>
      <c r="D25" s="4">
        <f>B25+C25</f>
        <v>0</v>
      </c>
      <c r="E25" s="4">
        <v>0</v>
      </c>
      <c r="F25" s="4">
        <v>0</v>
      </c>
      <c r="G25" s="4">
        <f t="shared" ref="G25:G33" si="7">D25-E25</f>
        <v>0</v>
      </c>
    </row>
    <row r="26" spans="1:7" x14ac:dyDescent="0.2">
      <c r="A26" s="20" t="s">
        <v>114</v>
      </c>
      <c r="B26" s="4">
        <v>0</v>
      </c>
      <c r="C26" s="4">
        <v>0</v>
      </c>
      <c r="D26" s="4">
        <f t="shared" ref="D26:D33" si="8">B26+C26</f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20" t="s">
        <v>115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20" t="s">
        <v>116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20" t="s">
        <v>117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20" t="s">
        <v>118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20" t="s">
        <v>119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20" t="s">
        <v>120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20" t="s">
        <v>121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4"/>
      <c r="B34" s="33"/>
      <c r="C34" s="33"/>
      <c r="D34" s="33"/>
      <c r="E34" s="33"/>
      <c r="F34" s="33"/>
      <c r="G34" s="33"/>
    </row>
    <row r="35" spans="1:7" x14ac:dyDescent="0.2">
      <c r="A35" s="13" t="s">
        <v>122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7" x14ac:dyDescent="0.2">
      <c r="A36" s="20" t="s">
        <v>123</v>
      </c>
      <c r="B36" s="4">
        <v>0</v>
      </c>
      <c r="C36" s="4">
        <v>0</v>
      </c>
      <c r="D36" s="4">
        <f>B36+C36</f>
        <v>0</v>
      </c>
      <c r="E36" s="4">
        <v>0</v>
      </c>
      <c r="F36" s="4">
        <v>0</v>
      </c>
      <c r="G36" s="4">
        <f t="shared" ref="G36:G39" si="10">D36-E36</f>
        <v>0</v>
      </c>
    </row>
    <row r="37" spans="1:7" ht="22.5" x14ac:dyDescent="0.2">
      <c r="A37" s="20" t="s">
        <v>124</v>
      </c>
      <c r="B37" s="4">
        <v>0</v>
      </c>
      <c r="C37" s="4">
        <v>0</v>
      </c>
      <c r="D37" s="4">
        <f t="shared" ref="D37:D39" si="11">B37+C37</f>
        <v>0</v>
      </c>
      <c r="E37" s="4">
        <v>0</v>
      </c>
      <c r="F37" s="4">
        <v>0</v>
      </c>
      <c r="G37" s="4">
        <f t="shared" si="10"/>
        <v>0</v>
      </c>
    </row>
    <row r="38" spans="1:7" x14ac:dyDescent="0.2">
      <c r="A38" s="20" t="s">
        <v>125</v>
      </c>
      <c r="B38" s="4">
        <v>0</v>
      </c>
      <c r="C38" s="4">
        <v>0</v>
      </c>
      <c r="D38" s="4">
        <f t="shared" si="11"/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20" t="s">
        <v>126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4"/>
      <c r="B40" s="33"/>
      <c r="C40" s="33"/>
      <c r="D40" s="33"/>
      <c r="E40" s="33"/>
      <c r="F40" s="33"/>
      <c r="G40" s="33"/>
    </row>
    <row r="41" spans="1:7" x14ac:dyDescent="0.2">
      <c r="A41" s="22" t="s">
        <v>8</v>
      </c>
      <c r="B41" s="8">
        <f t="shared" ref="B41:G41" si="12">SUM(B35+B24+B15+B5)</f>
        <v>138739000</v>
      </c>
      <c r="C41" s="8">
        <f t="shared" si="12"/>
        <v>196059.94</v>
      </c>
      <c r="D41" s="8">
        <f t="shared" si="12"/>
        <v>138935059.94</v>
      </c>
      <c r="E41" s="8">
        <f t="shared" si="12"/>
        <v>22168352.550000004</v>
      </c>
      <c r="F41" s="8">
        <f t="shared" si="12"/>
        <v>22167539.66</v>
      </c>
      <c r="G41" s="8">
        <f t="shared" si="12"/>
        <v>116766707.38999999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SIMAPAS Dolores Hidalgo</cp:lastModifiedBy>
  <cp:revision/>
  <cp:lastPrinted>2025-05-28T16:54:56Z</cp:lastPrinted>
  <dcterms:created xsi:type="dcterms:W3CDTF">2014-02-10T03:37:14Z</dcterms:created>
  <dcterms:modified xsi:type="dcterms:W3CDTF">2025-05-28T16:57:06Z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