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 RESPALDO DIRECCION FINANZAS\Desktop\Finanzas\IF_CP_SIMAPAS\IF_CP_2025\IF_2025\IF_2501_da\"/>
    </mc:Choice>
  </mc:AlternateContent>
  <xr:revisionPtr revIDLastSave="0" documentId="8_{5999ABFC-6781-4227-A9B5-4E84086D8D6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PI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0" i="4" l="1"/>
  <c r="P40" i="4"/>
  <c r="O40" i="4"/>
  <c r="N40" i="4"/>
  <c r="Q39" i="4"/>
  <c r="P39" i="4"/>
  <c r="O39" i="4"/>
  <c r="N39" i="4"/>
  <c r="Q38" i="4"/>
  <c r="P38" i="4"/>
  <c r="O38" i="4"/>
  <c r="N38" i="4"/>
  <c r="Q37" i="4"/>
  <c r="P37" i="4"/>
  <c r="O37" i="4"/>
  <c r="N37" i="4"/>
  <c r="Q36" i="4"/>
  <c r="P36" i="4"/>
  <c r="O36" i="4"/>
  <c r="N36" i="4"/>
  <c r="Q35" i="4"/>
  <c r="P35" i="4"/>
  <c r="O35" i="4"/>
  <c r="N35" i="4"/>
  <c r="Q34" i="4"/>
  <c r="P34" i="4"/>
  <c r="O34" i="4"/>
  <c r="N34" i="4"/>
  <c r="Q33" i="4"/>
  <c r="P33" i="4"/>
  <c r="O33" i="4"/>
  <c r="N33" i="4"/>
  <c r="Q32" i="4"/>
  <c r="P32" i="4"/>
  <c r="O32" i="4"/>
  <c r="N32" i="4"/>
  <c r="Q31" i="4"/>
  <c r="P31" i="4"/>
  <c r="O31" i="4"/>
  <c r="N31" i="4"/>
  <c r="Q30" i="4"/>
  <c r="P30" i="4"/>
  <c r="O30" i="4"/>
  <c r="N30" i="4"/>
  <c r="Q29" i="4"/>
  <c r="P29" i="4"/>
  <c r="O29" i="4"/>
  <c r="N29" i="4"/>
  <c r="Q28" i="4"/>
  <c r="P28" i="4"/>
  <c r="O28" i="4"/>
  <c r="N28" i="4"/>
  <c r="Q27" i="4"/>
  <c r="P27" i="4"/>
  <c r="O27" i="4"/>
  <c r="N27" i="4"/>
  <c r="Q26" i="4"/>
  <c r="P26" i="4"/>
  <c r="O26" i="4"/>
  <c r="N26" i="4"/>
  <c r="Q25" i="4"/>
  <c r="P25" i="4"/>
  <c r="O25" i="4"/>
  <c r="N25" i="4"/>
  <c r="Q24" i="4"/>
  <c r="P24" i="4"/>
  <c r="O24" i="4"/>
  <c r="N24" i="4"/>
  <c r="Q23" i="4"/>
  <c r="P23" i="4"/>
  <c r="O23" i="4"/>
  <c r="N23" i="4"/>
  <c r="Q22" i="4"/>
  <c r="P22" i="4"/>
  <c r="O22" i="4"/>
  <c r="N22" i="4"/>
  <c r="Q21" i="4"/>
  <c r="P21" i="4"/>
  <c r="O21" i="4"/>
  <c r="N21" i="4"/>
  <c r="Q20" i="4"/>
  <c r="P20" i="4"/>
  <c r="O20" i="4"/>
  <c r="N20" i="4"/>
  <c r="Q19" i="4"/>
  <c r="P19" i="4"/>
  <c r="O19" i="4"/>
  <c r="N19" i="4"/>
  <c r="Q18" i="4"/>
  <c r="P18" i="4"/>
  <c r="O18" i="4"/>
  <c r="N18" i="4"/>
  <c r="Q17" i="4"/>
  <c r="P17" i="4"/>
  <c r="O17" i="4"/>
  <c r="N17" i="4"/>
  <c r="Q16" i="4"/>
  <c r="P16" i="4"/>
  <c r="O16" i="4"/>
  <c r="N16" i="4"/>
  <c r="Q15" i="4"/>
  <c r="P15" i="4"/>
  <c r="O15" i="4"/>
  <c r="N15" i="4"/>
  <c r="Q14" i="4"/>
  <c r="P14" i="4"/>
  <c r="O14" i="4"/>
  <c r="N14" i="4"/>
  <c r="Q13" i="4"/>
  <c r="P13" i="4"/>
  <c r="O13" i="4"/>
  <c r="N13" i="4"/>
  <c r="Q12" i="4"/>
  <c r="P12" i="4"/>
  <c r="O12" i="4"/>
  <c r="N12" i="4"/>
  <c r="Q11" i="4"/>
  <c r="P11" i="4"/>
  <c r="O11" i="4"/>
  <c r="N11" i="4"/>
  <c r="Q10" i="4"/>
  <c r="P10" i="4"/>
  <c r="O10" i="4"/>
  <c r="N10" i="4"/>
  <c r="Q9" i="4"/>
  <c r="P9" i="4"/>
  <c r="O9" i="4"/>
  <c r="N9" i="4"/>
  <c r="Q8" i="4"/>
  <c r="P8" i="4"/>
  <c r="O8" i="4"/>
  <c r="N8" i="4"/>
  <c r="Q7" i="4"/>
  <c r="P7" i="4"/>
  <c r="O7" i="4"/>
  <c r="N7" i="4"/>
  <c r="Q6" i="4"/>
  <c r="P6" i="4"/>
  <c r="O6" i="4"/>
  <c r="N6" i="4"/>
  <c r="Q5" i="4"/>
  <c r="P5" i="4"/>
  <c r="O5" i="4"/>
  <c r="N5" i="4"/>
  <c r="O4" i="4"/>
  <c r="P41" i="4" l="1"/>
  <c r="Q41" i="4"/>
  <c r="I41" i="4" l="1"/>
  <c r="H41" i="4"/>
  <c r="G41" i="4"/>
  <c r="N4" i="4" l="1"/>
  <c r="Q4" i="4"/>
  <c r="P4" i="4"/>
</calcChain>
</file>

<file path=xl/sharedStrings.xml><?xml version="1.0" encoding="utf-8"?>
<sst xmlns="http://schemas.openxmlformats.org/spreadsheetml/2006/main" count="282" uniqueCount="76">
  <si>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</si>
  <si>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</si>
  <si>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</si>
  <si>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</si>
  <si>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</si>
  <si>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</si>
  <si>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</si>
  <si>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</si>
  <si>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</si>
  <si>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</si>
  <si>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</si>
  <si>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</si>
  <si>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</si>
  <si>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</si>
  <si>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</si>
  <si>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</si>
  <si>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</si>
  <si>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Porcentaje</t>
  </si>
  <si>
    <t>Clave UR</t>
  </si>
  <si>
    <t>Descripción UR</t>
  </si>
  <si>
    <t>Partida</t>
  </si>
  <si>
    <t>"Bajo protesta de decir verdad declaramos que los Estados Financieros y sus notas, son razonablemente correctos y son responsabilidad del emisor"</t>
  </si>
  <si>
    <t>E000201</t>
  </si>
  <si>
    <t>GEST INTEG SIMAPAS</t>
  </si>
  <si>
    <t>5110</t>
  </si>
  <si>
    <t>BIENES MUEBLES</t>
  </si>
  <si>
    <t>DIRECCION GENERAL</t>
  </si>
  <si>
    <t>31120M12A020000</t>
  </si>
  <si>
    <t>E000302</t>
  </si>
  <si>
    <t>RECURSOS HUMANOS ADMINIST-ORGANIZ-CAPAC</t>
  </si>
  <si>
    <t>DIRECCION DE ADMINISTRACION Y FINANZAS</t>
  </si>
  <si>
    <t>31120M12A030000</t>
  </si>
  <si>
    <t>E000505</t>
  </si>
  <si>
    <t>MANTO-CONSERV INFRAEST TRATAMIENTO AGUA RESIDUAL</t>
  </si>
  <si>
    <t>DIRECCION TECNICA OPERATIVA</t>
  </si>
  <si>
    <t>31120M12A050000</t>
  </si>
  <si>
    <t>E000506</t>
  </si>
  <si>
    <t>COMITES AGUA RURALES ASESORAD-ORGANIZAD</t>
  </si>
  <si>
    <t>E000301</t>
  </si>
  <si>
    <t>RECURSOS DE SIMAPAS CONTROLADOS Y NORMADOS</t>
  </si>
  <si>
    <t>5150</t>
  </si>
  <si>
    <t>E000401</t>
  </si>
  <si>
    <t>INGRESOS DE SIMAPAS GESTIONADOS Y CONTROLADOS</t>
  </si>
  <si>
    <t>DIRECCION DE COMERCIALIZACION</t>
  </si>
  <si>
    <t>31120M12A040000</t>
  </si>
  <si>
    <t>E000502</t>
  </si>
  <si>
    <t>APROVECH DEL AGUA RESPECTO VOLUMENES DE EXTRACCION</t>
  </si>
  <si>
    <t>5190</t>
  </si>
  <si>
    <t>5210</t>
  </si>
  <si>
    <t/>
  </si>
  <si>
    <t>5230</t>
  </si>
  <si>
    <t>5320</t>
  </si>
  <si>
    <t>E000501</t>
  </si>
  <si>
    <t>MANTENIMIENTO-CONSERV INFRAESTRUCTURA AGUA POTABLE</t>
  </si>
  <si>
    <t>5410</t>
  </si>
  <si>
    <t>E000504</t>
  </si>
  <si>
    <t>MANTENIMIENTO-CONSERVAC INFRAEST DRENAJE SANITARIO</t>
  </si>
  <si>
    <t>5420</t>
  </si>
  <si>
    <t>5620</t>
  </si>
  <si>
    <t>5630</t>
  </si>
  <si>
    <t>5640</t>
  </si>
  <si>
    <t>5650</t>
  </si>
  <si>
    <t>5660</t>
  </si>
  <si>
    <t>E000503</t>
  </si>
  <si>
    <t>POZOS-TANQUES SUMINISTRO AGUA OPERADOS-MANTENIDOS</t>
  </si>
  <si>
    <t>5670</t>
  </si>
  <si>
    <t>5690</t>
  </si>
  <si>
    <t>K000101</t>
  </si>
  <si>
    <t>OBRAS INFRAEST CONDUCCION AGUA POTABLE CONSTRUIDAS</t>
  </si>
  <si>
    <t>6140</t>
  </si>
  <si>
    <t>OBRA</t>
  </si>
  <si>
    <t>K000201</t>
  </si>
  <si>
    <t>GESTION INTEGRAL AGUA-DIFUSION QUEHACER Y CUIDADO</t>
  </si>
  <si>
    <t>K000402</t>
  </si>
  <si>
    <t>ACCIONES DE EFICIENCIA INCREMENTADA Y MEJORADA</t>
  </si>
  <si>
    <t>Sistema Municipal de Agua Potable, Alcantarillado y Saneamiento de Dolores Hidalgo (SIMAPAS)
Programas y Proyectos de Inversión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</si>
</sst>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2">
    <xf numFmtId="0" fontId="0" fillId="0" borderId="0"/>
    <xf numFmtId="0" fontId="2" fillId="0" borderId="0"/>
    <xf numFmtId="0" fontId="5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1" xfId="18" applyFont="1" applyFill="1" applyBorder="1" applyAlignment="1" applyProtection="1">
      <alignment horizontal="center" vertical="top" wrapText="1"/>
      <protection locked="0"/>
    </xf>
    <xf numFmtId="0" fontId="3" fillId="2" borderId="3" xfId="18" applyFont="1" applyFill="1" applyBorder="1" applyAlignment="1" applyProtection="1">
      <alignment horizontal="center" vertical="top" wrapText="1"/>
      <protection locked="0"/>
    </xf>
    <xf numFmtId="0" fontId="3" fillId="2" borderId="6" xfId="2" applyFont="1" applyFill="1" applyBorder="1" applyAlignment="1" applyProtection="1">
      <alignment horizontal="center" vertical="center" wrapText="1"/>
      <protection locked="0"/>
    </xf>
    <xf numFmtId="0" fontId="3" fillId="0" borderId="6" xfId="2" applyFont="1" applyBorder="1" applyAlignment="1" applyProtection="1">
      <alignment horizontal="center" vertical="center" wrapText="1"/>
      <protection locked="0"/>
    </xf>
    <xf numFmtId="10" fontId="3" fillId="0" borderId="6" xfId="31" applyNumberFormat="1" applyFont="1" applyBorder="1" applyAlignment="1" applyProtection="1">
      <alignment vertical="center" wrapText="1"/>
      <protection locked="0"/>
    </xf>
    <xf numFmtId="10" fontId="3" fillId="0" borderId="6" xfId="31" applyNumberFormat="1" applyFont="1" applyBorder="1" applyAlignment="1" applyProtection="1">
      <alignment horizontal="center" vertical="center" wrapText="1"/>
      <protection locked="0"/>
    </xf>
    <xf numFmtId="0" fontId="7" fillId="0" borderId="6" xfId="2" applyFont="1" applyBorder="1" applyAlignment="1" applyProtection="1">
      <alignment vertical="center" wrapText="1"/>
      <protection locked="0"/>
    </xf>
    <xf numFmtId="4" fontId="3" fillId="2" borderId="6" xfId="13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18" applyNumberFormat="1" applyFont="1" applyBorder="1" applyAlignment="1" applyProtection="1">
      <alignment horizontal="center" vertical="top" wrapText="1"/>
      <protection locked="0"/>
    </xf>
    <xf numFmtId="10" fontId="9" fillId="0" borderId="7" xfId="31" applyNumberFormat="1" applyFont="1" applyFill="1" applyBorder="1" applyAlignment="1" applyProtection="1">
      <alignment vertical="center" wrapText="1"/>
      <protection locked="0"/>
    </xf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 wrapText="1"/>
      <protection locked="0"/>
    </xf>
    <xf numFmtId="0" fontId="3" fillId="2" borderId="4" xfId="2" applyFont="1" applyFill="1" applyBorder="1" applyAlignment="1" applyProtection="1">
      <alignment horizontal="center" wrapText="1"/>
      <protection locked="0"/>
    </xf>
    <xf numFmtId="0" fontId="3" fillId="2" borderId="5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/>
      <protection locked="0"/>
    </xf>
    <xf numFmtId="0" fontId="3" fillId="2" borderId="5" xfId="2" applyFont="1" applyFill="1" applyBorder="1" applyAlignment="1" applyProtection="1">
      <alignment horizontal="center"/>
      <protection locked="0"/>
    </xf>
    <xf numFmtId="0" fontId="3" fillId="2" borderId="2" xfId="13" applyFont="1" applyFill="1" applyBorder="1" applyAlignment="1" applyProtection="1">
      <alignment horizontal="center" vertical="center"/>
      <protection locked="0"/>
    </xf>
    <xf numFmtId="0" fontId="3" fillId="2" borderId="5" xfId="13" applyFont="1" applyFill="1" applyBorder="1" applyAlignment="1" applyProtection="1">
      <alignment horizontal="center" vertical="center"/>
      <protection locked="0"/>
    </xf>
    <xf numFmtId="4" fontId="3" fillId="0" borderId="6" xfId="2" applyNumberFormat="1" applyFont="1" applyBorder="1" applyAlignment="1" applyProtection="1">
      <alignment horizontal="right" vertical="center" wrapText="1"/>
      <protection locked="0"/>
    </xf>
    <xf numFmtId="4" fontId="8" fillId="0" borderId="6" xfId="0" applyNumberFormat="1" applyFont="1" applyBorder="1" applyAlignment="1">
      <alignment horizontal="right"/>
    </xf>
  </cellXfs>
  <cellStyles count="32">
    <cellStyle name="Euro" xfId="3" xr:uid="{00000000-0005-0000-0000-000000000000}"/>
    <cellStyle name="Millares 2" xfId="4" xr:uid="{00000000-0005-0000-0000-000001000000}"/>
    <cellStyle name="Millares 2 2" xfId="5" xr:uid="{00000000-0005-0000-0000-000002000000}"/>
    <cellStyle name="Millares 2 2 2" xfId="24" xr:uid="{00000000-0005-0000-0000-000003000000}"/>
    <cellStyle name="Millares 2 3" xfId="6" xr:uid="{00000000-0005-0000-0000-000004000000}"/>
    <cellStyle name="Millares 2 3 2" xfId="25" xr:uid="{00000000-0005-0000-0000-000005000000}"/>
    <cellStyle name="Millares 2 4" xfId="23" xr:uid="{00000000-0005-0000-0000-000006000000}"/>
    <cellStyle name="Millares 3" xfId="7" xr:uid="{00000000-0005-0000-0000-000007000000}"/>
    <cellStyle name="Millares 3 2" xfId="26" xr:uid="{00000000-0005-0000-0000-000008000000}"/>
    <cellStyle name="Millares 4" xfId="28" xr:uid="{00000000-0005-0000-0000-000009000000}"/>
    <cellStyle name="Moneda 2" xfId="8" xr:uid="{00000000-0005-0000-0000-00000A000000}"/>
    <cellStyle name="Moneda 2 2" xfId="27" xr:uid="{00000000-0005-0000-0000-00000B000000}"/>
    <cellStyle name="Moneda 3" xfId="20" xr:uid="{00000000-0005-0000-0000-00000C000000}"/>
    <cellStyle name="Moneda 3 2" xfId="30" xr:uid="{00000000-0005-0000-0000-00000D000000}"/>
    <cellStyle name="Normal" xfId="0" builtinId="0"/>
    <cellStyle name="Normal 2" xfId="9" xr:uid="{00000000-0005-0000-0000-00000F000000}"/>
    <cellStyle name="Normal 2 2" xfId="10" xr:uid="{00000000-0005-0000-0000-000010000000}"/>
    <cellStyle name="Normal 3" xfId="1" xr:uid="{00000000-0005-0000-0000-000011000000}"/>
    <cellStyle name="Normal 3 2" xfId="22" xr:uid="{00000000-0005-0000-0000-000012000000}"/>
    <cellStyle name="Normal 3 3" xfId="11" xr:uid="{00000000-0005-0000-0000-000013000000}"/>
    <cellStyle name="Normal 4" xfId="12" xr:uid="{00000000-0005-0000-0000-000014000000}"/>
    <cellStyle name="Normal 4 2" xfId="13" xr:uid="{00000000-0005-0000-0000-000015000000}"/>
    <cellStyle name="Normal 5" xfId="14" xr:uid="{00000000-0005-0000-0000-000016000000}"/>
    <cellStyle name="Normal 5 2" xfId="15" xr:uid="{00000000-0005-0000-0000-000017000000}"/>
    <cellStyle name="Normal 6" xfId="16" xr:uid="{00000000-0005-0000-0000-000018000000}"/>
    <cellStyle name="Normal 6 2" xfId="17" xr:uid="{00000000-0005-0000-0000-000019000000}"/>
    <cellStyle name="Normal 7" xfId="19" xr:uid="{00000000-0005-0000-0000-00001A000000}"/>
    <cellStyle name="Normal 8" xfId="2" xr:uid="{00000000-0005-0000-0000-00001B000000}"/>
    <cellStyle name="Normal_141008Reportes Cuadros Institucionales-sectorialesADV" xfId="18" xr:uid="{00000000-0005-0000-0000-00001C000000}"/>
    <cellStyle name="Porcentaje" xfId="31" builtinId="5"/>
    <cellStyle name="Porcentaje 2" xfId="21" xr:uid="{00000000-0005-0000-0000-00001E000000}"/>
    <cellStyle name="Porcentaje 3" xfId="29" xr:uid="{00000000-0005-0000-0000-00001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2"/>
  <sheetViews>
    <sheetView tabSelected="1" topLeftCell="C1" workbookViewId="0">
      <selection activeCell="G4" sqref="G4:I41"/>
    </sheetView>
  </sheetViews>
  <sheetFormatPr baseColWidth="10" defaultRowHeight="15" x14ac:dyDescent="0.25"/>
  <cols>
    <col min="1" max="1" width="21.140625" customWidth="1"/>
    <col min="2" max="2" width="69.42578125" customWidth="1"/>
    <col min="3" max="3" width="12.7109375" customWidth="1"/>
    <col min="4" max="4" width="35.28515625" customWidth="1"/>
    <col min="5" max="5" width="24.85546875" customWidth="1"/>
    <col min="6" max="6" width="48.28515625" customWidth="1"/>
    <col min="7" max="7" width="17.85546875" customWidth="1"/>
    <col min="8" max="8" width="18.7109375" customWidth="1"/>
    <col min="9" max="9" width="16.7109375" customWidth="1"/>
    <col min="10" max="11" width="11.28515625" customWidth="1"/>
    <col min="14" max="14" width="10.7109375" customWidth="1"/>
  </cols>
  <sheetData>
    <row r="1" spans="1:17" ht="46.9" customHeight="1" x14ac:dyDescent="0.25">
      <c r="A1" s="12" t="s">
        <v>75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</row>
    <row r="2" spans="1:17" x14ac:dyDescent="0.25">
      <c r="A2" s="2"/>
      <c r="B2" s="2"/>
      <c r="C2" s="2"/>
      <c r="D2" s="2"/>
      <c r="E2" s="2"/>
      <c r="F2" s="2"/>
      <c r="G2" s="13" t="s">
        <v>0</v>
      </c>
      <c r="H2" s="14"/>
      <c r="I2" s="15"/>
      <c r="J2" s="13" t="s">
        <v>1</v>
      </c>
      <c r="K2" s="14"/>
      <c r="L2" s="14"/>
      <c r="M2" s="15"/>
      <c r="N2" s="16" t="s">
        <v>2</v>
      </c>
      <c r="O2" s="17"/>
      <c r="P2" s="18" t="s">
        <v>3</v>
      </c>
      <c r="Q2" s="19"/>
    </row>
    <row r="3" spans="1:17" ht="23.25" x14ac:dyDescent="0.25">
      <c r="A3" s="3" t="s">
        <v>4</v>
      </c>
      <c r="B3" s="3" t="s">
        <v>5</v>
      </c>
      <c r="C3" s="3" t="s">
        <v>20</v>
      </c>
      <c r="D3" s="3" t="s">
        <v>6</v>
      </c>
      <c r="E3" s="3" t="s">
        <v>18</v>
      </c>
      <c r="F3" s="3" t="s">
        <v>19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8</v>
      </c>
      <c r="L3" s="4" t="s">
        <v>11</v>
      </c>
      <c r="M3" s="4" t="s">
        <v>12</v>
      </c>
      <c r="N3" s="1" t="s">
        <v>13</v>
      </c>
      <c r="O3" s="1" t="s">
        <v>14</v>
      </c>
      <c r="P3" s="9" t="s">
        <v>15</v>
      </c>
      <c r="Q3" s="9" t="s">
        <v>16</v>
      </c>
    </row>
    <row r="4" spans="1:17" x14ac:dyDescent="0.25">
      <c r="A4" s="10" t="s">
        <v>22</v>
      </c>
      <c r="B4" s="10" t="s">
        <v>23</v>
      </c>
      <c r="C4" s="10" t="s">
        <v>24</v>
      </c>
      <c r="D4" s="10" t="s">
        <v>25</v>
      </c>
      <c r="E4" s="10" t="s">
        <v>27</v>
      </c>
      <c r="F4" s="10" t="s">
        <v>26</v>
      </c>
      <c r="G4" s="20">
        <v>90000</v>
      </c>
      <c r="H4" s="20">
        <v>79400</v>
      </c>
      <c r="I4" s="20">
        <v>0</v>
      </c>
      <c r="J4" s="5"/>
      <c r="K4" s="5"/>
      <c r="L4" s="5"/>
      <c r="M4" s="8" t="s">
        <v>17</v>
      </c>
      <c r="N4" s="7">
        <f>IF(G4&gt;0,I4/G4,0)</f>
        <v>0</v>
      </c>
      <c r="O4" s="7">
        <f>IF(H4&gt;0,I4/H4,0)</f>
        <v>0</v>
      </c>
      <c r="P4" s="6">
        <f>IF(J4=0,0,L4/J4)</f>
        <v>0</v>
      </c>
      <c r="Q4" s="6">
        <f>IF(L4=0,0,L4/K4)</f>
        <v>0</v>
      </c>
    </row>
    <row r="5" spans="1:17" x14ac:dyDescent="0.25">
      <c r="A5" s="10" t="s">
        <v>28</v>
      </c>
      <c r="B5" s="10" t="s">
        <v>29</v>
      </c>
      <c r="C5" s="10" t="s">
        <v>24</v>
      </c>
      <c r="D5" s="10" t="s">
        <v>25</v>
      </c>
      <c r="E5" s="10" t="s">
        <v>31</v>
      </c>
      <c r="F5" s="10" t="s">
        <v>30</v>
      </c>
      <c r="G5" s="20">
        <v>25000</v>
      </c>
      <c r="H5" s="20">
        <v>25000</v>
      </c>
      <c r="I5" s="20">
        <v>0</v>
      </c>
      <c r="J5" s="5"/>
      <c r="K5" s="5"/>
      <c r="L5" s="5"/>
      <c r="M5" s="8" t="s">
        <v>17</v>
      </c>
      <c r="N5" s="7">
        <f>IF(G5&gt;0,I5/G5,0)</f>
        <v>0</v>
      </c>
      <c r="O5" s="7">
        <f>IF(H5&gt;0,I5/H5,0)</f>
        <v>0</v>
      </c>
      <c r="P5" s="6">
        <f>IF(J5=0,0,L5/J5)</f>
        <v>0</v>
      </c>
      <c r="Q5" s="6">
        <f>IF(L5=0,0,L5/K5)</f>
        <v>0</v>
      </c>
    </row>
    <row r="6" spans="1:17" x14ac:dyDescent="0.25">
      <c r="A6" s="10" t="s">
        <v>32</v>
      </c>
      <c r="B6" s="10" t="s">
        <v>33</v>
      </c>
      <c r="C6" s="10" t="s">
        <v>24</v>
      </c>
      <c r="D6" s="10" t="s">
        <v>25</v>
      </c>
      <c r="E6" s="10" t="s">
        <v>35</v>
      </c>
      <c r="F6" s="10" t="s">
        <v>34</v>
      </c>
      <c r="G6" s="20">
        <v>16500</v>
      </c>
      <c r="H6" s="20">
        <v>16500</v>
      </c>
      <c r="I6" s="20">
        <v>0</v>
      </c>
      <c r="J6" s="5"/>
      <c r="K6" s="5"/>
      <c r="L6" s="5"/>
      <c r="M6" s="8" t="s">
        <v>17</v>
      </c>
      <c r="N6" s="7">
        <f>IF(G6&gt;0,I6/G6,0)</f>
        <v>0</v>
      </c>
      <c r="O6" s="7">
        <f>IF(H6&gt;0,I6/H6,0)</f>
        <v>0</v>
      </c>
      <c r="P6" s="6">
        <f>IF(J6=0,0,L6/J6)</f>
        <v>0</v>
      </c>
      <c r="Q6" s="6">
        <f>IF(L6=0,0,L6/K6)</f>
        <v>0</v>
      </c>
    </row>
    <row r="7" spans="1:17" x14ac:dyDescent="0.25">
      <c r="A7" s="10" t="s">
        <v>36</v>
      </c>
      <c r="B7" s="10" t="s">
        <v>37</v>
      </c>
      <c r="C7" s="10" t="s">
        <v>24</v>
      </c>
      <c r="D7" s="10" t="s">
        <v>25</v>
      </c>
      <c r="E7" s="10" t="s">
        <v>35</v>
      </c>
      <c r="F7" s="10" t="s">
        <v>34</v>
      </c>
      <c r="G7" s="20">
        <v>25000</v>
      </c>
      <c r="H7" s="20">
        <v>25000</v>
      </c>
      <c r="I7" s="20">
        <v>0</v>
      </c>
      <c r="J7" s="5"/>
      <c r="K7" s="5"/>
      <c r="L7" s="5"/>
      <c r="M7" s="8" t="s">
        <v>17</v>
      </c>
      <c r="N7" s="7">
        <f>IF(G7&gt;0,I7/G7,0)</f>
        <v>0</v>
      </c>
      <c r="O7" s="7">
        <f>IF(H7&gt;0,I7/H7,0)</f>
        <v>0</v>
      </c>
      <c r="P7" s="6">
        <f>IF(J7=0,0,L7/J7)</f>
        <v>0</v>
      </c>
      <c r="Q7" s="6">
        <f>IF(L7=0,0,L7/K7)</f>
        <v>0</v>
      </c>
    </row>
    <row r="8" spans="1:17" x14ac:dyDescent="0.25">
      <c r="A8" s="10" t="s">
        <v>38</v>
      </c>
      <c r="B8" s="10" t="s">
        <v>39</v>
      </c>
      <c r="C8" s="10" t="s">
        <v>40</v>
      </c>
      <c r="D8" s="10" t="s">
        <v>25</v>
      </c>
      <c r="E8" s="10" t="s">
        <v>31</v>
      </c>
      <c r="F8" s="10" t="s">
        <v>30</v>
      </c>
      <c r="G8" s="20">
        <v>0</v>
      </c>
      <c r="H8" s="20">
        <v>14560</v>
      </c>
      <c r="I8" s="20">
        <v>14560</v>
      </c>
      <c r="J8" s="5"/>
      <c r="K8" s="5"/>
      <c r="L8" s="5"/>
      <c r="M8" s="8" t="s">
        <v>17</v>
      </c>
      <c r="N8" s="7">
        <f>IF(G8&gt;0,I8/G8,0)</f>
        <v>0</v>
      </c>
      <c r="O8" s="7">
        <f>IF(H8&gt;0,I8/H8,0)</f>
        <v>1</v>
      </c>
      <c r="P8" s="6">
        <f>IF(J8=0,0,L8/J8)</f>
        <v>0</v>
      </c>
      <c r="Q8" s="6">
        <f>IF(L8=0,0,L8/K8)</f>
        <v>0</v>
      </c>
    </row>
    <row r="9" spans="1:17" x14ac:dyDescent="0.25">
      <c r="A9" s="10" t="s">
        <v>41</v>
      </c>
      <c r="B9" s="10" t="s">
        <v>42</v>
      </c>
      <c r="C9" s="10" t="s">
        <v>40</v>
      </c>
      <c r="D9" s="10" t="s">
        <v>25</v>
      </c>
      <c r="E9" s="10" t="s">
        <v>44</v>
      </c>
      <c r="F9" s="10" t="s">
        <v>43</v>
      </c>
      <c r="G9" s="20">
        <v>50000</v>
      </c>
      <c r="H9" s="20">
        <v>72534</v>
      </c>
      <c r="I9" s="20">
        <v>72533.34</v>
      </c>
      <c r="J9" s="5"/>
      <c r="K9" s="5"/>
      <c r="L9" s="5"/>
      <c r="M9" s="8" t="s">
        <v>17</v>
      </c>
      <c r="N9" s="7">
        <f>IF(G9&gt;0,I9/G9,0)</f>
        <v>1.4506668</v>
      </c>
      <c r="O9" s="7">
        <f>IF(H9&gt;0,I9/H9,0)</f>
        <v>0.99999090081892628</v>
      </c>
      <c r="P9" s="6">
        <f>IF(J9=0,0,L9/J9)</f>
        <v>0</v>
      </c>
      <c r="Q9" s="6">
        <f>IF(L9=0,0,L9/K9)</f>
        <v>0</v>
      </c>
    </row>
    <row r="10" spans="1:17" x14ac:dyDescent="0.25">
      <c r="A10" s="10" t="s">
        <v>45</v>
      </c>
      <c r="B10" s="10" t="s">
        <v>46</v>
      </c>
      <c r="C10" s="10" t="s">
        <v>40</v>
      </c>
      <c r="D10" s="10" t="s">
        <v>25</v>
      </c>
      <c r="E10" s="10" t="s">
        <v>35</v>
      </c>
      <c r="F10" s="10" t="s">
        <v>34</v>
      </c>
      <c r="G10" s="20">
        <v>0</v>
      </c>
      <c r="H10" s="20">
        <v>9660</v>
      </c>
      <c r="I10" s="20">
        <v>9660</v>
      </c>
      <c r="J10" s="5"/>
      <c r="K10" s="5"/>
      <c r="L10" s="5"/>
      <c r="M10" s="8" t="s">
        <v>17</v>
      </c>
      <c r="N10" s="7">
        <f>IF(G10&gt;0,I10/G10,0)</f>
        <v>0</v>
      </c>
      <c r="O10" s="7">
        <f>IF(H10&gt;0,I10/H10,0)</f>
        <v>1</v>
      </c>
      <c r="P10" s="6">
        <f>IF(J10=0,0,L10/J10)</f>
        <v>0</v>
      </c>
      <c r="Q10" s="6">
        <f>IF(L10=0,0,L10/K10)</f>
        <v>0</v>
      </c>
    </row>
    <row r="11" spans="1:17" x14ac:dyDescent="0.25">
      <c r="A11" s="10" t="s">
        <v>28</v>
      </c>
      <c r="B11" s="10" t="s">
        <v>29</v>
      </c>
      <c r="C11" s="10" t="s">
        <v>47</v>
      </c>
      <c r="D11" s="10" t="s">
        <v>25</v>
      </c>
      <c r="E11" s="10" t="s">
        <v>31</v>
      </c>
      <c r="F11" s="10" t="s">
        <v>30</v>
      </c>
      <c r="G11" s="20">
        <v>20000</v>
      </c>
      <c r="H11" s="20">
        <v>20000</v>
      </c>
      <c r="I11" s="20">
        <v>0</v>
      </c>
      <c r="J11" s="5"/>
      <c r="K11" s="5"/>
      <c r="L11" s="5"/>
      <c r="M11" s="8" t="s">
        <v>17</v>
      </c>
      <c r="N11" s="7">
        <f>IF(G11&gt;0,I11/G11,0)</f>
        <v>0</v>
      </c>
      <c r="O11" s="7">
        <f>IF(H11&gt;0,I11/H11,0)</f>
        <v>0</v>
      </c>
      <c r="P11" s="6">
        <f>IF(J11=0,0,L11/J11)</f>
        <v>0</v>
      </c>
      <c r="Q11" s="6">
        <f>IF(L11=0,0,L11/K11)</f>
        <v>0</v>
      </c>
    </row>
    <row r="12" spans="1:17" x14ac:dyDescent="0.25">
      <c r="A12" s="10" t="s">
        <v>32</v>
      </c>
      <c r="B12" s="10" t="s">
        <v>33</v>
      </c>
      <c r="C12" s="10" t="s">
        <v>47</v>
      </c>
      <c r="D12" s="10" t="s">
        <v>25</v>
      </c>
      <c r="E12" s="10" t="s">
        <v>35</v>
      </c>
      <c r="F12" s="10" t="s">
        <v>34</v>
      </c>
      <c r="G12" s="20">
        <v>95000</v>
      </c>
      <c r="H12" s="20">
        <v>95000</v>
      </c>
      <c r="I12" s="20">
        <v>0</v>
      </c>
      <c r="J12" s="5"/>
      <c r="K12" s="5"/>
      <c r="L12" s="5"/>
      <c r="M12" s="8" t="s">
        <v>17</v>
      </c>
      <c r="N12" s="7">
        <f>IF(G12&gt;0,I12/G12,0)</f>
        <v>0</v>
      </c>
      <c r="O12" s="7">
        <f>IF(H12&gt;0,I12/H12,0)</f>
        <v>0</v>
      </c>
      <c r="P12" s="6">
        <f>IF(J12=0,0,L12/J12)</f>
        <v>0</v>
      </c>
      <c r="Q12" s="6">
        <f>IF(L12=0,0,L12/K12)</f>
        <v>0</v>
      </c>
    </row>
    <row r="13" spans="1:17" x14ac:dyDescent="0.25">
      <c r="A13" s="10" t="s">
        <v>22</v>
      </c>
      <c r="B13" s="10" t="s">
        <v>23</v>
      </c>
      <c r="C13" s="10" t="s">
        <v>48</v>
      </c>
      <c r="D13" s="10" t="s">
        <v>25</v>
      </c>
      <c r="E13" s="10" t="s">
        <v>27</v>
      </c>
      <c r="F13" s="10" t="s">
        <v>26</v>
      </c>
      <c r="G13" s="20">
        <v>0</v>
      </c>
      <c r="H13" s="20">
        <v>25600</v>
      </c>
      <c r="I13" s="20">
        <v>25384</v>
      </c>
      <c r="J13" s="5"/>
      <c r="K13" s="5"/>
      <c r="L13" s="5"/>
      <c r="M13" s="8" t="s">
        <v>17</v>
      </c>
      <c r="N13" s="7">
        <f>IF(G13&gt;0,I13/G13,0)</f>
        <v>0</v>
      </c>
      <c r="O13" s="7">
        <f>IF(H13&gt;0,I13/H13,0)</f>
        <v>0.99156250000000001</v>
      </c>
      <c r="P13" s="6">
        <f>IF(J13=0,0,L13/J13)</f>
        <v>0</v>
      </c>
      <c r="Q13" s="6">
        <f>IF(L13=0,0,L13/K13)</f>
        <v>0</v>
      </c>
    </row>
    <row r="14" spans="1:17" x14ac:dyDescent="0.25">
      <c r="A14" s="10" t="s">
        <v>49</v>
      </c>
      <c r="B14" s="10" t="s">
        <v>23</v>
      </c>
      <c r="C14" s="10" t="s">
        <v>50</v>
      </c>
      <c r="D14" s="10" t="s">
        <v>25</v>
      </c>
      <c r="E14" s="10" t="s">
        <v>27</v>
      </c>
      <c r="F14" s="10" t="s">
        <v>26</v>
      </c>
      <c r="G14" s="20">
        <v>10000</v>
      </c>
      <c r="H14" s="20">
        <v>10000</v>
      </c>
      <c r="I14" s="20">
        <v>0</v>
      </c>
      <c r="J14" s="5"/>
      <c r="K14" s="5"/>
      <c r="L14" s="5"/>
      <c r="M14" s="8" t="s">
        <v>17</v>
      </c>
      <c r="N14" s="7">
        <f>IF(G14&gt;0,I14/G14,0)</f>
        <v>0</v>
      </c>
      <c r="O14" s="7">
        <f>IF(H14&gt;0,I14/H14,0)</f>
        <v>0</v>
      </c>
      <c r="P14" s="6">
        <f>IF(J14=0,0,L14/J14)</f>
        <v>0</v>
      </c>
      <c r="Q14" s="6">
        <f>IF(L14=0,0,L14/K14)</f>
        <v>0</v>
      </c>
    </row>
    <row r="15" spans="1:17" x14ac:dyDescent="0.25">
      <c r="A15" s="10" t="s">
        <v>41</v>
      </c>
      <c r="B15" s="10" t="s">
        <v>42</v>
      </c>
      <c r="C15" s="10" t="s">
        <v>50</v>
      </c>
      <c r="D15" s="10" t="s">
        <v>25</v>
      </c>
      <c r="E15" s="10" t="s">
        <v>44</v>
      </c>
      <c r="F15" s="10" t="s">
        <v>43</v>
      </c>
      <c r="G15" s="20">
        <v>5000</v>
      </c>
      <c r="H15" s="20">
        <v>5000</v>
      </c>
      <c r="I15" s="20">
        <v>0</v>
      </c>
      <c r="J15" s="5"/>
      <c r="K15" s="5"/>
      <c r="L15" s="5"/>
      <c r="M15" s="8" t="s">
        <v>17</v>
      </c>
      <c r="N15" s="7">
        <f>IF(G15&gt;0,I15/G15,0)</f>
        <v>0</v>
      </c>
      <c r="O15" s="7">
        <f>IF(H15&gt;0,I15/H15,0)</f>
        <v>0</v>
      </c>
      <c r="P15" s="6">
        <f>IF(J15=0,0,L15/J15)</f>
        <v>0</v>
      </c>
      <c r="Q15" s="6">
        <f>IF(L15=0,0,L15/K15)</f>
        <v>0</v>
      </c>
    </row>
    <row r="16" spans="1:17" x14ac:dyDescent="0.25">
      <c r="A16" s="10" t="s">
        <v>22</v>
      </c>
      <c r="B16" s="10" t="s">
        <v>23</v>
      </c>
      <c r="C16" s="10" t="s">
        <v>51</v>
      </c>
      <c r="D16" s="10" t="s">
        <v>25</v>
      </c>
      <c r="E16" s="10" t="s">
        <v>27</v>
      </c>
      <c r="F16" s="10" t="s">
        <v>26</v>
      </c>
      <c r="G16" s="20">
        <v>15000</v>
      </c>
      <c r="H16" s="20">
        <v>0</v>
      </c>
      <c r="I16" s="20">
        <v>0</v>
      </c>
      <c r="J16" s="5"/>
      <c r="K16" s="5"/>
      <c r="L16" s="5"/>
      <c r="M16" s="8" t="s">
        <v>17</v>
      </c>
      <c r="N16" s="7">
        <f>IF(G16&gt;0,I16/G16,0)</f>
        <v>0</v>
      </c>
      <c r="O16" s="7">
        <f>IF(H16&gt;0,I16/H16,0)</f>
        <v>0</v>
      </c>
      <c r="P16" s="6">
        <f>IF(J16=0,0,L16/J16)</f>
        <v>0</v>
      </c>
      <c r="Q16" s="6">
        <f>IF(L16=0,0,L16/K16)</f>
        <v>0</v>
      </c>
    </row>
    <row r="17" spans="1:17" x14ac:dyDescent="0.25">
      <c r="A17" s="10" t="s">
        <v>52</v>
      </c>
      <c r="B17" s="10" t="s">
        <v>53</v>
      </c>
      <c r="C17" s="10" t="s">
        <v>51</v>
      </c>
      <c r="D17" s="10" t="s">
        <v>25</v>
      </c>
      <c r="E17" s="10" t="s">
        <v>35</v>
      </c>
      <c r="F17" s="10" t="s">
        <v>34</v>
      </c>
      <c r="G17" s="20">
        <v>0</v>
      </c>
      <c r="H17" s="20">
        <v>500</v>
      </c>
      <c r="I17" s="20">
        <v>366.29</v>
      </c>
      <c r="J17" s="5"/>
      <c r="K17" s="5"/>
      <c r="L17" s="5"/>
      <c r="M17" s="8" t="s">
        <v>17</v>
      </c>
      <c r="N17" s="7">
        <f>IF(G17&gt;0,I17/G17,0)</f>
        <v>0</v>
      </c>
      <c r="O17" s="7">
        <f>IF(H17&gt;0,I17/H17,0)</f>
        <v>0.73258000000000001</v>
      </c>
      <c r="P17" s="6">
        <f>IF(J17=0,0,L17/J17)</f>
        <v>0</v>
      </c>
      <c r="Q17" s="6">
        <f>IF(L17=0,0,L17/K17)</f>
        <v>0</v>
      </c>
    </row>
    <row r="18" spans="1:17" x14ac:dyDescent="0.25">
      <c r="A18" s="10" t="s">
        <v>49</v>
      </c>
      <c r="B18" s="10" t="s">
        <v>53</v>
      </c>
      <c r="C18" s="10" t="s">
        <v>54</v>
      </c>
      <c r="D18" s="10" t="s">
        <v>25</v>
      </c>
      <c r="E18" s="10" t="s">
        <v>35</v>
      </c>
      <c r="F18" s="10" t="s">
        <v>34</v>
      </c>
      <c r="G18" s="20">
        <v>100000</v>
      </c>
      <c r="H18" s="20">
        <v>59940</v>
      </c>
      <c r="I18" s="20">
        <v>40060</v>
      </c>
      <c r="J18" s="5"/>
      <c r="K18" s="5"/>
      <c r="L18" s="5"/>
      <c r="M18" s="8" t="s">
        <v>17</v>
      </c>
      <c r="N18" s="7">
        <f>IF(G18&gt;0,I18/G18,0)</f>
        <v>0.40060000000000001</v>
      </c>
      <c r="O18" s="7">
        <f>IF(H18&gt;0,I18/H18,0)</f>
        <v>0.66833500166833504</v>
      </c>
      <c r="P18" s="6">
        <f>IF(J18=0,0,L18/J18)</f>
        <v>0</v>
      </c>
      <c r="Q18" s="6">
        <f>IF(L18=0,0,L18/K18)</f>
        <v>0</v>
      </c>
    </row>
    <row r="19" spans="1:17" x14ac:dyDescent="0.25">
      <c r="A19" s="10" t="s">
        <v>55</v>
      </c>
      <c r="B19" s="10" t="s">
        <v>56</v>
      </c>
      <c r="C19" s="10" t="s">
        <v>54</v>
      </c>
      <c r="D19" s="10" t="s">
        <v>25</v>
      </c>
      <c r="E19" s="10" t="s">
        <v>35</v>
      </c>
      <c r="F19" s="10" t="s">
        <v>34</v>
      </c>
      <c r="G19" s="20">
        <v>0</v>
      </c>
      <c r="H19" s="20">
        <v>40060</v>
      </c>
      <c r="I19" s="20">
        <v>40060</v>
      </c>
      <c r="J19" s="5"/>
      <c r="K19" s="5"/>
      <c r="L19" s="5"/>
      <c r="M19" s="8" t="s">
        <v>17</v>
      </c>
      <c r="N19" s="7">
        <f>IF(G19&gt;0,I19/G19,0)</f>
        <v>0</v>
      </c>
      <c r="O19" s="7">
        <f>IF(H19&gt;0,I19/H19,0)</f>
        <v>1</v>
      </c>
      <c r="P19" s="6">
        <f>IF(J19=0,0,L19/J19)</f>
        <v>0</v>
      </c>
      <c r="Q19" s="6">
        <f>IF(L19=0,0,L19/K19)</f>
        <v>0</v>
      </c>
    </row>
    <row r="20" spans="1:17" x14ac:dyDescent="0.25">
      <c r="A20" s="10" t="s">
        <v>45</v>
      </c>
      <c r="B20" s="10" t="s">
        <v>46</v>
      </c>
      <c r="C20" s="10" t="s">
        <v>57</v>
      </c>
      <c r="D20" s="10" t="s">
        <v>25</v>
      </c>
      <c r="E20" s="10" t="s">
        <v>35</v>
      </c>
      <c r="F20" s="10" t="s">
        <v>34</v>
      </c>
      <c r="G20" s="20">
        <v>95000</v>
      </c>
      <c r="H20" s="20">
        <v>95000</v>
      </c>
      <c r="I20" s="20">
        <v>0</v>
      </c>
      <c r="J20" s="5"/>
      <c r="K20" s="5"/>
      <c r="L20" s="5"/>
      <c r="M20" s="8" t="s">
        <v>17</v>
      </c>
      <c r="N20" s="7">
        <f>IF(G20&gt;0,I20/G20,0)</f>
        <v>0</v>
      </c>
      <c r="O20" s="7">
        <f>IF(H20&gt;0,I20/H20,0)</f>
        <v>0</v>
      </c>
      <c r="P20" s="6">
        <f>IF(J20=0,0,L20/J20)</f>
        <v>0</v>
      </c>
      <c r="Q20" s="6">
        <f>IF(L20=0,0,L20/K20)</f>
        <v>0</v>
      </c>
    </row>
    <row r="21" spans="1:17" x14ac:dyDescent="0.25">
      <c r="A21" s="10" t="s">
        <v>52</v>
      </c>
      <c r="B21" s="10" t="s">
        <v>53</v>
      </c>
      <c r="C21" s="10" t="s">
        <v>58</v>
      </c>
      <c r="D21" s="10" t="s">
        <v>25</v>
      </c>
      <c r="E21" s="10" t="s">
        <v>35</v>
      </c>
      <c r="F21" s="10" t="s">
        <v>34</v>
      </c>
      <c r="G21" s="20">
        <v>100000</v>
      </c>
      <c r="H21" s="20">
        <v>43017</v>
      </c>
      <c r="I21" s="20">
        <v>0</v>
      </c>
      <c r="J21" s="5"/>
      <c r="K21" s="5"/>
      <c r="L21" s="5"/>
      <c r="M21" s="8" t="s">
        <v>17</v>
      </c>
      <c r="N21" s="7">
        <f>IF(G21&gt;0,I21/G21,0)</f>
        <v>0</v>
      </c>
      <c r="O21" s="7">
        <f>IF(H21&gt;0,I21/H21,0)</f>
        <v>0</v>
      </c>
      <c r="P21" s="6">
        <f>IF(J21=0,0,L21/J21)</f>
        <v>0</v>
      </c>
      <c r="Q21" s="6">
        <f>IF(L21=0,0,L21/K21)</f>
        <v>0</v>
      </c>
    </row>
    <row r="22" spans="1:17" x14ac:dyDescent="0.25">
      <c r="A22" s="10" t="s">
        <v>45</v>
      </c>
      <c r="B22" s="10" t="s">
        <v>46</v>
      </c>
      <c r="C22" s="10" t="s">
        <v>58</v>
      </c>
      <c r="D22" s="10" t="s">
        <v>25</v>
      </c>
      <c r="E22" s="10" t="s">
        <v>35</v>
      </c>
      <c r="F22" s="10" t="s">
        <v>34</v>
      </c>
      <c r="G22" s="20">
        <v>1039000</v>
      </c>
      <c r="H22" s="20">
        <v>1018540</v>
      </c>
      <c r="I22" s="20">
        <v>0</v>
      </c>
      <c r="J22" s="5"/>
      <c r="K22" s="5"/>
      <c r="L22" s="5"/>
      <c r="M22" s="8" t="s">
        <v>17</v>
      </c>
      <c r="N22" s="7">
        <f>IF(G22&gt;0,I22/G22,0)</f>
        <v>0</v>
      </c>
      <c r="O22" s="7">
        <f>IF(H22&gt;0,I22/H22,0)</f>
        <v>0</v>
      </c>
      <c r="P22" s="6">
        <f>IF(J22=0,0,L22/J22)</f>
        <v>0</v>
      </c>
      <c r="Q22" s="6">
        <f>IF(L22=0,0,L22/K22)</f>
        <v>0</v>
      </c>
    </row>
    <row r="23" spans="1:17" x14ac:dyDescent="0.25">
      <c r="A23" s="10" t="s">
        <v>32</v>
      </c>
      <c r="B23" s="10" t="s">
        <v>33</v>
      </c>
      <c r="C23" s="10" t="s">
        <v>58</v>
      </c>
      <c r="D23" s="10" t="s">
        <v>25</v>
      </c>
      <c r="E23" s="10" t="s">
        <v>35</v>
      </c>
      <c r="F23" s="10" t="s">
        <v>34</v>
      </c>
      <c r="G23" s="20">
        <v>1200000</v>
      </c>
      <c r="H23" s="20">
        <v>1174800</v>
      </c>
      <c r="I23" s="20">
        <v>445760.91</v>
      </c>
      <c r="J23" s="5"/>
      <c r="K23" s="5"/>
      <c r="L23" s="5"/>
      <c r="M23" s="8" t="s">
        <v>17</v>
      </c>
      <c r="N23" s="7">
        <f>IF(G23&gt;0,I23/G23,0)</f>
        <v>0.37146742499999996</v>
      </c>
      <c r="O23" s="7">
        <f>IF(H23&gt;0,I23/H23,0)</f>
        <v>0.37943557201225736</v>
      </c>
      <c r="P23" s="6">
        <f>IF(J23=0,0,L23/J23)</f>
        <v>0</v>
      </c>
      <c r="Q23" s="6">
        <f>IF(L23=0,0,L23/K23)</f>
        <v>0</v>
      </c>
    </row>
    <row r="24" spans="1:17" x14ac:dyDescent="0.25">
      <c r="A24" s="10" t="s">
        <v>52</v>
      </c>
      <c r="B24" s="10" t="s">
        <v>53</v>
      </c>
      <c r="C24" s="10" t="s">
        <v>59</v>
      </c>
      <c r="D24" s="10" t="s">
        <v>25</v>
      </c>
      <c r="E24" s="10" t="s">
        <v>35</v>
      </c>
      <c r="F24" s="10" t="s">
        <v>34</v>
      </c>
      <c r="G24" s="20">
        <v>0</v>
      </c>
      <c r="H24" s="20">
        <v>56983</v>
      </c>
      <c r="I24" s="20">
        <v>56982.76</v>
      </c>
      <c r="J24" s="5"/>
      <c r="K24" s="5"/>
      <c r="L24" s="5"/>
      <c r="M24" s="8" t="s">
        <v>17</v>
      </c>
      <c r="N24" s="7">
        <f>IF(G24&gt;0,I24/G24,0)</f>
        <v>0</v>
      </c>
      <c r="O24" s="7">
        <f>IF(H24&gt;0,I24/H24,0)</f>
        <v>0.99999578821753865</v>
      </c>
      <c r="P24" s="6">
        <f>IF(J24=0,0,L24/J24)</f>
        <v>0</v>
      </c>
      <c r="Q24" s="6">
        <f>IF(L24=0,0,L24/K24)</f>
        <v>0</v>
      </c>
    </row>
    <row r="25" spans="1:17" x14ac:dyDescent="0.25">
      <c r="A25" s="10" t="s">
        <v>41</v>
      </c>
      <c r="B25" s="10" t="s">
        <v>42</v>
      </c>
      <c r="C25" s="10" t="s">
        <v>60</v>
      </c>
      <c r="D25" s="10" t="s">
        <v>25</v>
      </c>
      <c r="E25" s="10" t="s">
        <v>44</v>
      </c>
      <c r="F25" s="10" t="s">
        <v>43</v>
      </c>
      <c r="G25" s="20">
        <v>0</v>
      </c>
      <c r="H25" s="20">
        <v>0</v>
      </c>
      <c r="I25" s="20">
        <v>0</v>
      </c>
      <c r="J25" s="5"/>
      <c r="K25" s="5"/>
      <c r="L25" s="5"/>
      <c r="M25" s="8" t="s">
        <v>17</v>
      </c>
      <c r="N25" s="7">
        <f>IF(G25&gt;0,I25/G25,0)</f>
        <v>0</v>
      </c>
      <c r="O25" s="7">
        <f>IF(H25&gt;0,I25/H25,0)</f>
        <v>0</v>
      </c>
      <c r="P25" s="6">
        <f>IF(J25=0,0,L25/J25)</f>
        <v>0</v>
      </c>
      <c r="Q25" s="6">
        <f>IF(L25=0,0,L25/K25)</f>
        <v>0</v>
      </c>
    </row>
    <row r="26" spans="1:17" x14ac:dyDescent="0.25">
      <c r="A26" s="10" t="s">
        <v>22</v>
      </c>
      <c r="B26" s="10" t="s">
        <v>23</v>
      </c>
      <c r="C26" s="10" t="s">
        <v>61</v>
      </c>
      <c r="D26" s="10" t="s">
        <v>25</v>
      </c>
      <c r="E26" s="10" t="s">
        <v>27</v>
      </c>
      <c r="F26" s="10" t="s">
        <v>26</v>
      </c>
      <c r="G26" s="20">
        <v>10000</v>
      </c>
      <c r="H26" s="20">
        <v>10000</v>
      </c>
      <c r="I26" s="20">
        <v>0</v>
      </c>
      <c r="J26" s="5"/>
      <c r="K26" s="5"/>
      <c r="L26" s="5"/>
      <c r="M26" s="8" t="s">
        <v>17</v>
      </c>
      <c r="N26" s="7">
        <f>IF(G26&gt;0,I26/G26,0)</f>
        <v>0</v>
      </c>
      <c r="O26" s="7">
        <f>IF(H26&gt;0,I26/H26,0)</f>
        <v>0</v>
      </c>
      <c r="P26" s="6">
        <f>IF(J26=0,0,L26/J26)</f>
        <v>0</v>
      </c>
      <c r="Q26" s="6">
        <f>IF(L26=0,0,L26/K26)</f>
        <v>0</v>
      </c>
    </row>
    <row r="27" spans="1:17" x14ac:dyDescent="0.25">
      <c r="A27" s="10" t="s">
        <v>41</v>
      </c>
      <c r="B27" s="10" t="s">
        <v>42</v>
      </c>
      <c r="C27" s="10" t="s">
        <v>61</v>
      </c>
      <c r="D27" s="10" t="s">
        <v>25</v>
      </c>
      <c r="E27" s="10" t="s">
        <v>44</v>
      </c>
      <c r="F27" s="10" t="s">
        <v>43</v>
      </c>
      <c r="G27" s="20">
        <v>50000</v>
      </c>
      <c r="H27" s="20">
        <v>27466</v>
      </c>
      <c r="I27" s="20">
        <v>0</v>
      </c>
      <c r="J27" s="5"/>
      <c r="K27" s="5"/>
      <c r="L27" s="5"/>
      <c r="M27" s="8" t="s">
        <v>17</v>
      </c>
      <c r="N27" s="7">
        <f>IF(G27&gt;0,I27/G27,0)</f>
        <v>0</v>
      </c>
      <c r="O27" s="7">
        <f>IF(H27&gt;0,I27/H27,0)</f>
        <v>0</v>
      </c>
      <c r="P27" s="6">
        <f>IF(J27=0,0,L27/J27)</f>
        <v>0</v>
      </c>
      <c r="Q27" s="6">
        <f>IF(L27=0,0,L27/K27)</f>
        <v>0</v>
      </c>
    </row>
    <row r="28" spans="1:17" x14ac:dyDescent="0.25">
      <c r="A28" s="10" t="s">
        <v>52</v>
      </c>
      <c r="B28" s="10" t="s">
        <v>53</v>
      </c>
      <c r="C28" s="10" t="s">
        <v>61</v>
      </c>
      <c r="D28" s="10" t="s">
        <v>25</v>
      </c>
      <c r="E28" s="10" t="s">
        <v>35</v>
      </c>
      <c r="F28" s="10" t="s">
        <v>34</v>
      </c>
      <c r="G28" s="20">
        <v>50000</v>
      </c>
      <c r="H28" s="20">
        <v>50000</v>
      </c>
      <c r="I28" s="20">
        <v>28000</v>
      </c>
      <c r="J28" s="5"/>
      <c r="K28" s="5"/>
      <c r="L28" s="5"/>
      <c r="M28" s="8" t="s">
        <v>17</v>
      </c>
      <c r="N28" s="7">
        <f>IF(G28&gt;0,I28/G28,0)</f>
        <v>0.56000000000000005</v>
      </c>
      <c r="O28" s="7">
        <f>IF(H28&gt;0,I28/H28,0)</f>
        <v>0.56000000000000005</v>
      </c>
      <c r="P28" s="6">
        <f>IF(J28=0,0,L28/J28)</f>
        <v>0</v>
      </c>
      <c r="Q28" s="6">
        <f>IF(L28=0,0,L28/K28)</f>
        <v>0</v>
      </c>
    </row>
    <row r="29" spans="1:17" x14ac:dyDescent="0.25">
      <c r="A29" s="10" t="s">
        <v>36</v>
      </c>
      <c r="B29" s="10" t="s">
        <v>37</v>
      </c>
      <c r="C29" s="10" t="s">
        <v>61</v>
      </c>
      <c r="D29" s="10" t="s">
        <v>25</v>
      </c>
      <c r="E29" s="10" t="s">
        <v>35</v>
      </c>
      <c r="F29" s="10" t="s">
        <v>34</v>
      </c>
      <c r="G29" s="20">
        <v>15000</v>
      </c>
      <c r="H29" s="20">
        <v>15000</v>
      </c>
      <c r="I29" s="20">
        <v>0</v>
      </c>
      <c r="J29" s="5"/>
      <c r="K29" s="5"/>
      <c r="L29" s="5"/>
      <c r="M29" s="8" t="s">
        <v>17</v>
      </c>
      <c r="N29" s="7">
        <f>IF(G29&gt;0,I29/G29,0)</f>
        <v>0</v>
      </c>
      <c r="O29" s="7">
        <f>IF(H29&gt;0,I29/H29,0)</f>
        <v>0</v>
      </c>
      <c r="P29" s="6">
        <f>IF(J29=0,0,L29/J29)</f>
        <v>0</v>
      </c>
      <c r="Q29" s="6">
        <f>IF(L29=0,0,L29/K29)</f>
        <v>0</v>
      </c>
    </row>
    <row r="30" spans="1:17" x14ac:dyDescent="0.25">
      <c r="A30" s="10" t="s">
        <v>41</v>
      </c>
      <c r="B30" s="10" t="s">
        <v>42</v>
      </c>
      <c r="C30" s="10" t="s">
        <v>62</v>
      </c>
      <c r="D30" s="10" t="s">
        <v>25</v>
      </c>
      <c r="E30" s="10" t="s">
        <v>44</v>
      </c>
      <c r="F30" s="10" t="s">
        <v>43</v>
      </c>
      <c r="G30" s="20">
        <v>45000</v>
      </c>
      <c r="H30" s="20">
        <v>45000</v>
      </c>
      <c r="I30" s="20">
        <v>0</v>
      </c>
      <c r="J30" s="5"/>
      <c r="K30" s="5"/>
      <c r="L30" s="5"/>
      <c r="M30" s="8" t="s">
        <v>17</v>
      </c>
      <c r="N30" s="7">
        <f>IF(G30&gt;0,I30/G30,0)</f>
        <v>0</v>
      </c>
      <c r="O30" s="7">
        <f>IF(H30&gt;0,I30/H30,0)</f>
        <v>0</v>
      </c>
      <c r="P30" s="6">
        <f>IF(J30=0,0,L30/J30)</f>
        <v>0</v>
      </c>
      <c r="Q30" s="6">
        <f>IF(L30=0,0,L30/K30)</f>
        <v>0</v>
      </c>
    </row>
    <row r="31" spans="1:17" x14ac:dyDescent="0.25">
      <c r="A31" s="10" t="s">
        <v>63</v>
      </c>
      <c r="B31" s="10" t="s">
        <v>64</v>
      </c>
      <c r="C31" s="10" t="s">
        <v>62</v>
      </c>
      <c r="D31" s="10" t="s">
        <v>25</v>
      </c>
      <c r="E31" s="10" t="s">
        <v>35</v>
      </c>
      <c r="F31" s="10" t="s">
        <v>34</v>
      </c>
      <c r="G31" s="20">
        <v>240000</v>
      </c>
      <c r="H31" s="20">
        <v>240000</v>
      </c>
      <c r="I31" s="20">
        <v>71500</v>
      </c>
      <c r="J31" s="5"/>
      <c r="K31" s="5"/>
      <c r="L31" s="5"/>
      <c r="M31" s="8" t="s">
        <v>17</v>
      </c>
      <c r="N31" s="7">
        <f>IF(G31&gt;0,I31/G31,0)</f>
        <v>0.29791666666666666</v>
      </c>
      <c r="O31" s="7">
        <f>IF(H31&gt;0,I31/H31,0)</f>
        <v>0.29791666666666666</v>
      </c>
      <c r="P31" s="6">
        <f>IF(J31=0,0,L31/J31)</f>
        <v>0</v>
      </c>
      <c r="Q31" s="6">
        <f>IF(L31=0,0,L31/K31)</f>
        <v>0</v>
      </c>
    </row>
    <row r="32" spans="1:17" x14ac:dyDescent="0.25">
      <c r="A32" s="10" t="s">
        <v>32</v>
      </c>
      <c r="B32" s="10" t="s">
        <v>33</v>
      </c>
      <c r="C32" s="10" t="s">
        <v>62</v>
      </c>
      <c r="D32" s="10" t="s">
        <v>25</v>
      </c>
      <c r="E32" s="10" t="s">
        <v>35</v>
      </c>
      <c r="F32" s="10" t="s">
        <v>34</v>
      </c>
      <c r="G32" s="20">
        <v>1990000</v>
      </c>
      <c r="H32" s="20">
        <v>1755195</v>
      </c>
      <c r="I32" s="20">
        <v>0</v>
      </c>
      <c r="J32" s="5"/>
      <c r="K32" s="5"/>
      <c r="L32" s="5"/>
      <c r="M32" s="8" t="s">
        <v>17</v>
      </c>
      <c r="N32" s="7">
        <f>IF(G32&gt;0,I32/G32,0)</f>
        <v>0</v>
      </c>
      <c r="O32" s="7">
        <f>IF(H32&gt;0,I32/H32,0)</f>
        <v>0</v>
      </c>
      <c r="P32" s="6">
        <f>IF(J32=0,0,L32/J32)</f>
        <v>0</v>
      </c>
      <c r="Q32" s="6">
        <f>IF(L32=0,0,L32/K32)</f>
        <v>0</v>
      </c>
    </row>
    <row r="33" spans="1:17" x14ac:dyDescent="0.25">
      <c r="A33" s="10" t="s">
        <v>45</v>
      </c>
      <c r="B33" s="10" t="s">
        <v>46</v>
      </c>
      <c r="C33" s="10" t="s">
        <v>65</v>
      </c>
      <c r="D33" s="10" t="s">
        <v>25</v>
      </c>
      <c r="E33" s="10" t="s">
        <v>35</v>
      </c>
      <c r="F33" s="10" t="s">
        <v>34</v>
      </c>
      <c r="G33" s="20">
        <v>0</v>
      </c>
      <c r="H33" s="20">
        <v>10800</v>
      </c>
      <c r="I33" s="20">
        <v>10771.55</v>
      </c>
      <c r="J33" s="5"/>
      <c r="K33" s="5"/>
      <c r="L33" s="5"/>
      <c r="M33" s="8" t="s">
        <v>17</v>
      </c>
      <c r="N33" s="7">
        <f>IF(G33&gt;0,I33/G33,0)</f>
        <v>0</v>
      </c>
      <c r="O33" s="7">
        <f>IF(H33&gt;0,I33/H33,0)</f>
        <v>0.99736574074074069</v>
      </c>
      <c r="P33" s="6">
        <f>IF(J33=0,0,L33/J33)</f>
        <v>0</v>
      </c>
      <c r="Q33" s="6">
        <f>IF(L33=0,0,L33/K33)</f>
        <v>0</v>
      </c>
    </row>
    <row r="34" spans="1:17" x14ac:dyDescent="0.25">
      <c r="A34" s="10" t="s">
        <v>32</v>
      </c>
      <c r="B34" s="10" t="s">
        <v>33</v>
      </c>
      <c r="C34" s="10" t="s">
        <v>65</v>
      </c>
      <c r="D34" s="10" t="s">
        <v>25</v>
      </c>
      <c r="E34" s="10" t="s">
        <v>35</v>
      </c>
      <c r="F34" s="10" t="s">
        <v>34</v>
      </c>
      <c r="G34" s="20">
        <v>0</v>
      </c>
      <c r="H34" s="20">
        <v>11000</v>
      </c>
      <c r="I34" s="20">
        <v>10810.34</v>
      </c>
      <c r="J34" s="5"/>
      <c r="K34" s="5"/>
      <c r="L34" s="5"/>
      <c r="M34" s="8" t="s">
        <v>17</v>
      </c>
      <c r="N34" s="7">
        <f>IF(G34&gt;0,I34/G34,0)</f>
        <v>0</v>
      </c>
      <c r="O34" s="7">
        <f>IF(H34&gt;0,I34/H34,0)</f>
        <v>0.98275818181818186</v>
      </c>
      <c r="P34" s="6">
        <f>IF(J34=0,0,L34/J34)</f>
        <v>0</v>
      </c>
      <c r="Q34" s="6">
        <f>IF(L34=0,0,L34/K34)</f>
        <v>0</v>
      </c>
    </row>
    <row r="35" spans="1:17" x14ac:dyDescent="0.25">
      <c r="A35" s="10" t="s">
        <v>38</v>
      </c>
      <c r="B35" s="10" t="s">
        <v>39</v>
      </c>
      <c r="C35" s="10" t="s">
        <v>66</v>
      </c>
      <c r="D35" s="10" t="s">
        <v>25</v>
      </c>
      <c r="E35" s="10" t="s">
        <v>31</v>
      </c>
      <c r="F35" s="10" t="s">
        <v>30</v>
      </c>
      <c r="G35" s="20">
        <v>600000</v>
      </c>
      <c r="H35" s="20">
        <v>572740</v>
      </c>
      <c r="I35" s="20">
        <v>0</v>
      </c>
      <c r="J35" s="5"/>
      <c r="K35" s="5"/>
      <c r="L35" s="5"/>
      <c r="M35" s="8" t="s">
        <v>17</v>
      </c>
      <c r="N35" s="7">
        <f>IF(G35&gt;0,I35/G35,0)</f>
        <v>0</v>
      </c>
      <c r="O35" s="7">
        <f>IF(H35&gt;0,I35/H35,0)</f>
        <v>0</v>
      </c>
      <c r="P35" s="6">
        <f>IF(J35=0,0,L35/J35)</f>
        <v>0</v>
      </c>
      <c r="Q35" s="6">
        <f>IF(L35=0,0,L35/K35)</f>
        <v>0</v>
      </c>
    </row>
    <row r="36" spans="1:17" x14ac:dyDescent="0.25">
      <c r="A36" s="10" t="s">
        <v>52</v>
      </c>
      <c r="B36" s="10" t="s">
        <v>53</v>
      </c>
      <c r="C36" s="10" t="s">
        <v>66</v>
      </c>
      <c r="D36" s="10" t="s">
        <v>25</v>
      </c>
      <c r="E36" s="10" t="s">
        <v>35</v>
      </c>
      <c r="F36" s="10" t="s">
        <v>34</v>
      </c>
      <c r="G36" s="20">
        <v>460000</v>
      </c>
      <c r="H36" s="20">
        <v>448400</v>
      </c>
      <c r="I36" s="20">
        <v>146800</v>
      </c>
      <c r="J36" s="5"/>
      <c r="K36" s="5"/>
      <c r="L36" s="5"/>
      <c r="M36" s="8" t="s">
        <v>17</v>
      </c>
      <c r="N36" s="7">
        <f>IF(G36&gt;0,I36/G36,0)</f>
        <v>0.31913043478260872</v>
      </c>
      <c r="O36" s="7">
        <f>IF(H36&gt;0,I36/H36,0)</f>
        <v>0.32738626226583406</v>
      </c>
      <c r="P36" s="6">
        <f>IF(J36=0,0,L36/J36)</f>
        <v>0</v>
      </c>
      <c r="Q36" s="6">
        <f>IF(L36=0,0,L36/K36)</f>
        <v>0</v>
      </c>
    </row>
    <row r="37" spans="1:17" x14ac:dyDescent="0.25">
      <c r="A37" s="10" t="s">
        <v>32</v>
      </c>
      <c r="B37" s="10" t="s">
        <v>33</v>
      </c>
      <c r="C37" s="10" t="s">
        <v>66</v>
      </c>
      <c r="D37" s="10" t="s">
        <v>25</v>
      </c>
      <c r="E37" s="10" t="s">
        <v>35</v>
      </c>
      <c r="F37" s="10" t="s">
        <v>34</v>
      </c>
      <c r="G37" s="20">
        <v>40000</v>
      </c>
      <c r="H37" s="20">
        <v>485064.94</v>
      </c>
      <c r="I37" s="20">
        <v>485005.29</v>
      </c>
      <c r="J37" s="5"/>
      <c r="K37" s="5"/>
      <c r="L37" s="5"/>
      <c r="M37" s="8" t="s">
        <v>17</v>
      </c>
      <c r="N37" s="7">
        <f>IF(G37&gt;0,I37/G37,0)</f>
        <v>12.12513225</v>
      </c>
      <c r="O37" s="7">
        <f>IF(H37&gt;0,I37/H37,0)</f>
        <v>0.99987702677501278</v>
      </c>
      <c r="P37" s="6">
        <f>IF(J37=0,0,L37/J37)</f>
        <v>0</v>
      </c>
      <c r="Q37" s="6">
        <f>IF(L37=0,0,L37/K37)</f>
        <v>0</v>
      </c>
    </row>
    <row r="38" spans="1:17" x14ac:dyDescent="0.25">
      <c r="A38" s="10" t="s">
        <v>67</v>
      </c>
      <c r="B38" s="10" t="s">
        <v>68</v>
      </c>
      <c r="C38" s="10" t="s">
        <v>69</v>
      </c>
      <c r="D38" s="10" t="s">
        <v>70</v>
      </c>
      <c r="E38" s="10" t="s">
        <v>35</v>
      </c>
      <c r="F38" s="10" t="s">
        <v>34</v>
      </c>
      <c r="G38" s="20">
        <v>17500000</v>
      </c>
      <c r="H38" s="20">
        <v>17500000</v>
      </c>
      <c r="I38" s="20">
        <v>0</v>
      </c>
      <c r="J38" s="5"/>
      <c r="K38" s="5"/>
      <c r="L38" s="5"/>
      <c r="M38" s="8" t="s">
        <v>17</v>
      </c>
      <c r="N38" s="7">
        <f>IF(G38&gt;0,I38/G38,0)</f>
        <v>0</v>
      </c>
      <c r="O38" s="7">
        <f>IF(H38&gt;0,I38/H38,0)</f>
        <v>0</v>
      </c>
      <c r="P38" s="6">
        <f>IF(J38=0,0,L38/J38)</f>
        <v>0</v>
      </c>
      <c r="Q38" s="6">
        <f>IF(L38=0,0,L38/K38)</f>
        <v>0</v>
      </c>
    </row>
    <row r="39" spans="1:17" x14ac:dyDescent="0.25">
      <c r="A39" s="10" t="s">
        <v>71</v>
      </c>
      <c r="B39" s="10" t="s">
        <v>72</v>
      </c>
      <c r="C39" s="10" t="s">
        <v>69</v>
      </c>
      <c r="D39" s="10" t="s">
        <v>70</v>
      </c>
      <c r="E39" s="10" t="s">
        <v>35</v>
      </c>
      <c r="F39" s="10" t="s">
        <v>34</v>
      </c>
      <c r="G39" s="20">
        <v>10105000</v>
      </c>
      <c r="H39" s="20">
        <v>10105000</v>
      </c>
      <c r="I39" s="20">
        <v>0</v>
      </c>
      <c r="J39" s="5"/>
      <c r="K39" s="5"/>
      <c r="L39" s="5"/>
      <c r="M39" s="8" t="s">
        <v>17</v>
      </c>
      <c r="N39" s="7">
        <f>IF(G39&gt;0,I39/G39,0)</f>
        <v>0</v>
      </c>
      <c r="O39" s="7">
        <f>IF(H39&gt;0,I39/H39,0)</f>
        <v>0</v>
      </c>
      <c r="P39" s="6">
        <f>IF(J39=0,0,L39/J39)</f>
        <v>0</v>
      </c>
      <c r="Q39" s="6">
        <f>IF(L39=0,0,L39/K39)</f>
        <v>0</v>
      </c>
    </row>
    <row r="40" spans="1:17" x14ac:dyDescent="0.25">
      <c r="A40" s="10" t="s">
        <v>73</v>
      </c>
      <c r="B40" s="10" t="s">
        <v>74</v>
      </c>
      <c r="C40" s="10" t="s">
        <v>69</v>
      </c>
      <c r="D40" s="10" t="s">
        <v>70</v>
      </c>
      <c r="E40" s="10" t="s">
        <v>35</v>
      </c>
      <c r="F40" s="10" t="s">
        <v>34</v>
      </c>
      <c r="G40" s="20">
        <v>400000</v>
      </c>
      <c r="H40" s="20">
        <v>400000</v>
      </c>
      <c r="I40" s="20">
        <v>0</v>
      </c>
      <c r="J40" s="5"/>
      <c r="K40" s="5"/>
      <c r="L40" s="5"/>
      <c r="M40" s="8" t="s">
        <v>17</v>
      </c>
      <c r="N40" s="7">
        <f>IF(G40&gt;0,I40/G40,0)</f>
        <v>0</v>
      </c>
      <c r="O40" s="7">
        <f>IF(H40&gt;0,I40/H40,0)</f>
        <v>0</v>
      </c>
      <c r="P40" s="6">
        <f>IF(J40=0,0,L40/J40)</f>
        <v>0</v>
      </c>
      <c r="Q40" s="6">
        <f>IF(L40=0,0,L40/K40)</f>
        <v>0</v>
      </c>
    </row>
    <row r="41" spans="1:17" x14ac:dyDescent="0.25">
      <c r="G41" s="21">
        <f>SUM(G4:G40)</f>
        <v>34390500</v>
      </c>
      <c r="H41" s="21">
        <f>SUM(H4:H40)</f>
        <v>34562759.939999998</v>
      </c>
      <c r="I41" s="21">
        <f>SUM(I4:I40)</f>
        <v>1458254.48</v>
      </c>
      <c r="P41" s="11">
        <f t="shared" ref="P41" si="0">IF(J41=0,0,L41/J41)</f>
        <v>0</v>
      </c>
      <c r="Q41" s="11">
        <f t="shared" ref="Q41" si="1">IF(L41=0,0,L41/K41)</f>
        <v>0</v>
      </c>
    </row>
    <row r="42" spans="1:17" x14ac:dyDescent="0.25">
      <c r="A42" t="s">
        <v>21</v>
      </c>
    </row>
  </sheetData>
  <mergeCells count="5">
    <mergeCell ref="A1:Q1"/>
    <mergeCell ref="G2:I2"/>
    <mergeCell ref="J2:M2"/>
    <mergeCell ref="N2:O2"/>
    <mergeCell ref="P2:Q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ERVIN ADAN MORENO RAMIREZ</dc:creator>
  <cp:lastModifiedBy>SIMAPAS Dolores Hidalgo</cp:lastModifiedBy>
  <dcterms:created xsi:type="dcterms:W3CDTF">2023-06-21T19:35:53Z</dcterms:created>
  <dcterms:modified xsi:type="dcterms:W3CDTF">2025-04-25T17:48:00Z</dcterms:modified>
</cp:coreProperties>
</file>