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Transp_2502\2 Información Presupuestal\"/>
    </mc:Choice>
  </mc:AlternateContent>
  <xr:revisionPtr revIDLastSave="0" documentId="8_{FEF7F155-2A71-4433-A155-A29ACD1EF7C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G37" i="5" s="1"/>
  <c r="D36" i="5"/>
  <c r="D35" i="5" s="1"/>
  <c r="F35" i="5"/>
  <c r="F41" i="5" s="1"/>
  <c r="E35" i="5"/>
  <c r="E41" i="5" s="1"/>
  <c r="C35" i="5"/>
  <c r="B35" i="5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F15" i="5"/>
  <c r="E15" i="5"/>
  <c r="C15" i="5"/>
  <c r="B15" i="5"/>
  <c r="B41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D5" i="5" s="1"/>
  <c r="F5" i="5"/>
  <c r="E5" i="5"/>
  <c r="C5" i="5"/>
  <c r="C41" i="5" s="1"/>
  <c r="B5" i="5"/>
  <c r="D75" i="6"/>
  <c r="G75" i="6" s="1"/>
  <c r="G74" i="6"/>
  <c r="D74" i="6"/>
  <c r="D73" i="6"/>
  <c r="G73" i="6" s="1"/>
  <c r="D72" i="6"/>
  <c r="G72" i="6" s="1"/>
  <c r="D71" i="6"/>
  <c r="G71" i="6" s="1"/>
  <c r="G70" i="6"/>
  <c r="D70" i="6"/>
  <c r="D69" i="6"/>
  <c r="G69" i="6" s="1"/>
  <c r="F68" i="6"/>
  <c r="E68" i="6"/>
  <c r="C68" i="6"/>
  <c r="D68" i="6" s="1"/>
  <c r="G68" i="6" s="1"/>
  <c r="B68" i="6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G62" i="6"/>
  <c r="D62" i="6"/>
  <c r="D61" i="6"/>
  <c r="G61" i="6" s="1"/>
  <c r="D60" i="6"/>
  <c r="G60" i="6" s="1"/>
  <c r="D59" i="6"/>
  <c r="G59" i="6" s="1"/>
  <c r="G58" i="6"/>
  <c r="D58" i="6"/>
  <c r="D57" i="6"/>
  <c r="G57" i="6" s="1"/>
  <c r="F56" i="6"/>
  <c r="E56" i="6"/>
  <c r="C56" i="6"/>
  <c r="D56" i="6" s="1"/>
  <c r="G56" i="6" s="1"/>
  <c r="B56" i="6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G50" i="6"/>
  <c r="D50" i="6"/>
  <c r="D49" i="6"/>
  <c r="G49" i="6" s="1"/>
  <c r="D48" i="6"/>
  <c r="G48" i="6" s="1"/>
  <c r="D47" i="6"/>
  <c r="G47" i="6" s="1"/>
  <c r="G46" i="6"/>
  <c r="D46" i="6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G40" i="6"/>
  <c r="D40" i="6"/>
  <c r="D39" i="6"/>
  <c r="G39" i="6" s="1"/>
  <c r="D38" i="6"/>
  <c r="G38" i="6" s="1"/>
  <c r="D37" i="6"/>
  <c r="G37" i="6" s="1"/>
  <c r="G36" i="6"/>
  <c r="D36" i="6"/>
  <c r="D35" i="6"/>
  <c r="G35" i="6" s="1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G30" i="6"/>
  <c r="D30" i="6"/>
  <c r="D29" i="6"/>
  <c r="G29" i="6" s="1"/>
  <c r="D28" i="6"/>
  <c r="G28" i="6" s="1"/>
  <c r="D27" i="6"/>
  <c r="G27" i="6" s="1"/>
  <c r="G26" i="6"/>
  <c r="D26" i="6"/>
  <c r="D25" i="6"/>
  <c r="G25" i="6" s="1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G20" i="6"/>
  <c r="D20" i="6"/>
  <c r="D19" i="6"/>
  <c r="G19" i="6" s="1"/>
  <c r="D18" i="6"/>
  <c r="G18" i="6" s="1"/>
  <c r="D17" i="6"/>
  <c r="G17" i="6" s="1"/>
  <c r="G16" i="6"/>
  <c r="D16" i="6"/>
  <c r="D15" i="6"/>
  <c r="G15" i="6" s="1"/>
  <c r="D14" i="6"/>
  <c r="G14" i="6" s="1"/>
  <c r="D13" i="6"/>
  <c r="G13" i="6" s="1"/>
  <c r="F12" i="6"/>
  <c r="E12" i="6"/>
  <c r="C12" i="6"/>
  <c r="B12" i="6"/>
  <c r="B76" i="6" s="1"/>
  <c r="D11" i="6"/>
  <c r="G11" i="6" s="1"/>
  <c r="G10" i="6"/>
  <c r="D10" i="6"/>
  <c r="D9" i="6"/>
  <c r="G9" i="6" s="1"/>
  <c r="D8" i="6"/>
  <c r="G8" i="6" s="1"/>
  <c r="D7" i="6"/>
  <c r="G7" i="6" s="1"/>
  <c r="G6" i="6"/>
  <c r="D6" i="6"/>
  <c r="D5" i="6"/>
  <c r="G5" i="6" s="1"/>
  <c r="F4" i="6"/>
  <c r="F76" i="6" s="1"/>
  <c r="E4" i="6"/>
  <c r="E76" i="6" s="1"/>
  <c r="C4" i="6"/>
  <c r="C76" i="6" s="1"/>
  <c r="B4" i="6"/>
  <c r="F15" i="8"/>
  <c r="E15" i="8"/>
  <c r="C15" i="8"/>
  <c r="B15" i="8"/>
  <c r="D13" i="8"/>
  <c r="G13" i="8" s="1"/>
  <c r="G11" i="8"/>
  <c r="D11" i="8"/>
  <c r="G9" i="8"/>
  <c r="D9" i="8"/>
  <c r="D7" i="8"/>
  <c r="G7" i="8" s="1"/>
  <c r="D5" i="8"/>
  <c r="D15" i="8" s="1"/>
  <c r="F49" i="4"/>
  <c r="E49" i="4"/>
  <c r="C49" i="4"/>
  <c r="B49" i="4"/>
  <c r="D47" i="4"/>
  <c r="G47" i="4" s="1"/>
  <c r="D45" i="4"/>
  <c r="G45" i="4" s="1"/>
  <c r="G43" i="4"/>
  <c r="D43" i="4"/>
  <c r="D41" i="4"/>
  <c r="G41" i="4" s="1"/>
  <c r="D39" i="4"/>
  <c r="G39" i="4" s="1"/>
  <c r="D37" i="4"/>
  <c r="G37" i="4" s="1"/>
  <c r="G35" i="4"/>
  <c r="D35" i="4"/>
  <c r="D33" i="4"/>
  <c r="D49" i="4" s="1"/>
  <c r="F13" i="4"/>
  <c r="E13" i="4"/>
  <c r="C13" i="4"/>
  <c r="C14" i="4" s="1"/>
  <c r="B13" i="4"/>
  <c r="B14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D5" i="4"/>
  <c r="D13" i="4" s="1"/>
  <c r="F26" i="4"/>
  <c r="E26" i="4"/>
  <c r="C26" i="4"/>
  <c r="B26" i="4"/>
  <c r="D24" i="4"/>
  <c r="G24" i="4" s="1"/>
  <c r="G23" i="4"/>
  <c r="D23" i="4"/>
  <c r="D22" i="4"/>
  <c r="G22" i="4" s="1"/>
  <c r="G21" i="4"/>
  <c r="D21" i="4"/>
  <c r="D26" i="4" s="1"/>
  <c r="F14" i="4"/>
  <c r="E14" i="4"/>
  <c r="G15" i="5" l="1"/>
  <c r="G24" i="5"/>
  <c r="G6" i="5"/>
  <c r="G5" i="5" s="1"/>
  <c r="D15" i="5"/>
  <c r="G36" i="5"/>
  <c r="G35" i="5" s="1"/>
  <c r="D24" i="5"/>
  <c r="D41" i="5" s="1"/>
  <c r="D4" i="6"/>
  <c r="D12" i="6"/>
  <c r="G12" i="6" s="1"/>
  <c r="G5" i="8"/>
  <c r="G15" i="8" s="1"/>
  <c r="G33" i="4"/>
  <c r="G49" i="4" s="1"/>
  <c r="D14" i="4"/>
  <c r="G5" i="4"/>
  <c r="G13" i="4" s="1"/>
  <c r="G6" i="4"/>
  <c r="G26" i="4"/>
  <c r="G41" i="5" l="1"/>
  <c r="G4" i="6"/>
  <c r="G76" i="6" s="1"/>
  <c r="D76" i="6"/>
</calcChain>
</file>

<file path=xl/sharedStrings.xml><?xml version="1.0" encoding="utf-8"?>
<sst xmlns="http://schemas.openxmlformats.org/spreadsheetml/2006/main" count="186" uniqueCount="138">
  <si>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</si>
  <si>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</si>
  <si>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</si>
  <si>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</si>
  <si>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</si>
  <si>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</si>
  <si>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</si>
  <si>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</si>
  <si>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</si>
  <si>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</si>
  <si>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</si>
  <si>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</si>
  <si>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</si>
  <si>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</si>
  <si>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</si>
  <si>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</si>
  <si>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</si>
  <si>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</si>
  <si>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</si>
  <si>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</si>
  <si>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</si>
  <si>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</si>
  <si>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</si>
  <si>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</si>
  <si>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</si>
  <si>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</si>
  <si>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</si>
  <si>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</si>
  <si>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</si>
  <si>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</si>
  <si>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</si>
  <si>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</si>
  <si>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</si>
  <si>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</si>
  <si>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</si>
  <si>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</si>
  <si>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</si>
  <si>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</si>
  <si>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</si>
  <si>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</si>
  <si>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</si>
  <si>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</si>
  <si>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</si>
  <si>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</si>
  <si>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</si>
  <si>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</si>
  <si>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</si>
  <si>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</si>
  <si>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</si>
  <si>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</si>
  <si>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</si>
  <si>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</si>
  <si>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</si>
  <si>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</si>
  <si>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</si>
  <si>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</si>
  <si>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</si>
  <si>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</si>
  <si>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</si>
  <si>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</si>
  <si>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</si>
  <si>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</si>
  <si>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</si>
  <si>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</si>
  <si>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</si>
  <si>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</si>
  <si>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</si>
  <si>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</si>
  <si>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</si>
  <si>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</si>
  <si>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</si>
  <si>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</si>
  <si>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</si>
  <si>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</si>
  <si>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</si>
  <si>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</si>
  <si>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</si>
  <si>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</si>
  <si>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</si>
  <si>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</si>
  <si>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</si>
  <si>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</si>
  <si>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</si>
  <si>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</si>
  <si>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</si>
  <si>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</si>
  <si>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</si>
  <si>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</si>
  <si>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</si>
  <si>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</si>
  <si>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</si>
  <si>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</si>
  <si>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</si>
  <si>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</si>
  <si>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</si>
  <si>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</si>
  <si>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</si>
  <si>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</si>
  <si>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</si>
  <si>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</si>
  <si>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</si>
  <si>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</si>
  <si>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</si>
  <si>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</si>
  <si>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</si>
  <si>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</si>
  <si>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</si>
  <si>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</si>
  <si>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</si>
  <si>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</si>
  <si>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</si>
  <si>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</si>
  <si>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</si>
  <si>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</si>
  <si>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</si>
  <si>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</si>
  <si>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</si>
  <si>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</si>
  <si>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</si>
  <si>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</si>
  <si>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</si>
  <si>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</si>
  <si>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</si>
  <si>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</si>
  <si>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</si>
  <si>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</si>
  <si>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</si>
  <si>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</si>
  <si>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</si>
  <si>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</si>
  <si>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</si>
  <si>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</si>
  <si>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Administrativa
Del 1 de Enero al 30 de Junio de 2025
(Cifras en Pesos)</t>
  </si>
  <si>
    <t>Sistema Municipal de Agua Potable, Alcantarillado y Saneamiento de Dolores Hidalgo (SIMAPAS)
Estado Analítico del Ejercicio del Presupuesto de Egresos
Clasificación Económica (por Tipo de Gasto)
Del 1 de Enero al 30 de Junio de 2025
(Cifras en Pesos)</t>
  </si>
  <si>
    <t>Sistema Municipal de Agua Potable, Alcantarillado y Saneamiento de Dolores Hidalgo (SIMAPAS)
Estado Analítico del Ejercicio del Presupuesto de Egresos
Clasificación por Objeto del Gasto (Capítulo y Concepto)
Del 1 de Enero al 30 de Junio de 2025
(Cifras en Pesos)</t>
  </si>
  <si>
    <t>Sistema Municipal de Agua Potable, Alcantarillado y Saneamiento de Dolores Hidalgo (SIMAPAS)
Estado Analítico del Ejercicio del Presupuesto de Egresos
Clasificación Funcional (Finalidad y Función)
Del 1 de Enero al 30 de Junio de 2025
(Cifras en Pesos)</t>
  </si>
  <si>
    <t>Gobierno (Federal/Estatal/Municipal) de Sistema Municipal de Agua Potable, Alcantarillado y Saneamiento de Dolores Hidalgo (SIMAPAS)
Estado Analítico del Ejercicio del Presupuesto de Egresos
Clasificación Administrativa
Del 1 de Enero al 30 de Junio de 2025
(Cifras en Pesos)</t>
  </si>
  <si>
    <t>Sector Paraestatal del Gobierno (Federal/Estatal/Municipal) de Sistema Municipal de Agua Potable, Alcantarillado y Saneamiento de Dolores Hidalgo (SIMAPAS)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</si>
</sst>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0" xfId="0" applyFont="1" applyAlignment="1">
      <alignment horizontal="left" inden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132</v>
      </c>
      <c r="B1" s="44"/>
      <c r="C1" s="44"/>
      <c r="D1" s="44"/>
      <c r="E1" s="44"/>
      <c r="F1" s="44"/>
      <c r="G1" s="45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24" t="s">
        <v>127</v>
      </c>
      <c r="B5" s="4">
        <v>4666772</v>
      </c>
      <c r="C5" s="4">
        <v>1168800</v>
      </c>
      <c r="D5" s="4">
        <f>B5+C5</f>
        <v>5835572</v>
      </c>
      <c r="E5" s="4">
        <v>2043671.72</v>
      </c>
      <c r="F5" s="4">
        <v>2043671.72</v>
      </c>
      <c r="G5" s="4">
        <f>D5-E5</f>
        <v>3791900.2800000003</v>
      </c>
    </row>
    <row r="6" spans="1:7" x14ac:dyDescent="0.2">
      <c r="A6" s="24" t="s">
        <v>128</v>
      </c>
      <c r="B6" s="4">
        <v>7675819</v>
      </c>
      <c r="C6" s="4">
        <v>3575068.79</v>
      </c>
      <c r="D6" s="4">
        <f t="shared" ref="D6:D12" si="0">B6+C6</f>
        <v>11250887.789999999</v>
      </c>
      <c r="E6" s="4">
        <v>3097395.87</v>
      </c>
      <c r="F6" s="4">
        <v>3097395.81</v>
      </c>
      <c r="G6" s="4">
        <f t="shared" ref="G6:G12" si="1">D6-E6</f>
        <v>8153491.919999999</v>
      </c>
    </row>
    <row r="7" spans="1:7" x14ac:dyDescent="0.2">
      <c r="A7" s="24" t="s">
        <v>129</v>
      </c>
      <c r="B7" s="4">
        <v>15190351</v>
      </c>
      <c r="C7" s="4">
        <v>191397</v>
      </c>
      <c r="D7" s="4">
        <f t="shared" si="0"/>
        <v>15381748</v>
      </c>
      <c r="E7" s="4">
        <v>4586936.66</v>
      </c>
      <c r="F7" s="4">
        <v>4586936.66</v>
      </c>
      <c r="G7" s="4">
        <f t="shared" si="1"/>
        <v>10794811.34</v>
      </c>
    </row>
    <row r="8" spans="1:7" x14ac:dyDescent="0.2">
      <c r="A8" s="24" t="s">
        <v>130</v>
      </c>
      <c r="B8" s="4">
        <v>17309337</v>
      </c>
      <c r="C8" s="4">
        <v>10093786.26</v>
      </c>
      <c r="D8" s="4">
        <f t="shared" si="0"/>
        <v>27403123.259999998</v>
      </c>
      <c r="E8" s="4">
        <v>11270661.43</v>
      </c>
      <c r="F8" s="4">
        <v>11270661.390000001</v>
      </c>
      <c r="G8" s="4">
        <f t="shared" si="1"/>
        <v>16132461.829999998</v>
      </c>
    </row>
    <row r="9" spans="1:7" x14ac:dyDescent="0.2">
      <c r="A9" s="24" t="s">
        <v>131</v>
      </c>
      <c r="B9" s="4">
        <v>93896721</v>
      </c>
      <c r="C9" s="4">
        <v>7974890.8200000003</v>
      </c>
      <c r="D9" s="4">
        <f t="shared" si="0"/>
        <v>101871611.81999999</v>
      </c>
      <c r="E9" s="4">
        <v>34988337.409999996</v>
      </c>
      <c r="F9" s="4">
        <v>34987971.200000003</v>
      </c>
      <c r="G9" s="4">
        <f t="shared" si="1"/>
        <v>66883274.409999996</v>
      </c>
    </row>
    <row r="10" spans="1:7" x14ac:dyDescent="0.2">
      <c r="A10" s="24"/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24"/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4"/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4"/>
      <c r="B13" s="5">
        <f t="shared" ref="B13:G13" si="2">SUM(B5:B12)</f>
        <v>138739000</v>
      </c>
      <c r="C13" s="5">
        <f t="shared" si="2"/>
        <v>23003942.870000001</v>
      </c>
      <c r="D13" s="5">
        <f t="shared" si="2"/>
        <v>161742942.87</v>
      </c>
      <c r="E13" s="5">
        <f t="shared" si="2"/>
        <v>55987003.089999996</v>
      </c>
      <c r="F13" s="5">
        <f t="shared" si="2"/>
        <v>55986636.780000001</v>
      </c>
      <c r="G13" s="5">
        <f t="shared" si="2"/>
        <v>105755939.78</v>
      </c>
    </row>
    <row r="14" spans="1:7" x14ac:dyDescent="0.2">
      <c r="A14" s="25" t="s">
        <v>8</v>
      </c>
      <c r="B14" s="8">
        <f t="shared" ref="B14:F14" si="3">SUM(B6:B13)</f>
        <v>272811228</v>
      </c>
      <c r="C14" s="8">
        <f t="shared" si="3"/>
        <v>44839085.740000002</v>
      </c>
      <c r="D14" s="8">
        <f t="shared" si="3"/>
        <v>317650313.74000001</v>
      </c>
      <c r="E14" s="8">
        <f t="shared" si="3"/>
        <v>109930334.45999999</v>
      </c>
      <c r="F14" s="8">
        <f t="shared" si="3"/>
        <v>109929601.84</v>
      </c>
      <c r="G14" s="8"/>
    </row>
    <row r="17" spans="1:7" ht="54.95" customHeight="1" x14ac:dyDescent="0.2">
      <c r="A17" s="46" t="s">
        <v>136</v>
      </c>
      <c r="B17" s="47"/>
      <c r="C17" s="47"/>
      <c r="D17" s="47"/>
      <c r="E17" s="47"/>
      <c r="F17" s="47"/>
      <c r="G17" s="48"/>
    </row>
    <row r="18" spans="1:7" x14ac:dyDescent="0.2">
      <c r="A18" s="18"/>
      <c r="B18" s="20" t="s">
        <v>0</v>
      </c>
      <c r="C18" s="21"/>
      <c r="D18" s="21"/>
      <c r="E18" s="21"/>
      <c r="F18" s="22"/>
      <c r="G18" s="41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2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9</v>
      </c>
      <c r="B21" s="12">
        <v>0</v>
      </c>
      <c r="C21" s="12">
        <v>0</v>
      </c>
      <c r="D21" s="12">
        <f>B21+C21</f>
        <v>0</v>
      </c>
      <c r="E21" s="12">
        <v>0</v>
      </c>
      <c r="F21" s="12">
        <v>0</v>
      </c>
      <c r="G21" s="12">
        <f>D21-E21</f>
        <v>0</v>
      </c>
    </row>
    <row r="22" spans="1:7" x14ac:dyDescent="0.2">
      <c r="A22" s="24" t="s">
        <v>10</v>
      </c>
      <c r="B22" s="12">
        <v>0</v>
      </c>
      <c r="C22" s="12">
        <v>0</v>
      </c>
      <c r="D22" s="12">
        <f t="shared" ref="D22:D24" si="4">B22+C22</f>
        <v>0</v>
      </c>
      <c r="E22" s="12">
        <v>0</v>
      </c>
      <c r="F22" s="12">
        <v>0</v>
      </c>
      <c r="G22" s="12">
        <f t="shared" ref="G22:G24" si="5">D22-E22</f>
        <v>0</v>
      </c>
    </row>
    <row r="23" spans="1:7" x14ac:dyDescent="0.2">
      <c r="A23" s="24" t="s">
        <v>11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">
      <c r="A24" s="24" t="s">
        <v>12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8</v>
      </c>
      <c r="B26" s="8">
        <f t="shared" ref="B26:G26" si="6">SUM(B21:B24)</f>
        <v>0</v>
      </c>
      <c r="C26" s="8">
        <f t="shared" si="6"/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</row>
    <row r="29" spans="1:7" ht="54.95" customHeight="1" x14ac:dyDescent="0.2">
      <c r="A29" s="46" t="s">
        <v>137</v>
      </c>
      <c r="B29" s="47"/>
      <c r="C29" s="47"/>
      <c r="D29" s="47"/>
      <c r="E29" s="47"/>
      <c r="F29" s="47"/>
      <c r="G29" s="48"/>
    </row>
    <row r="30" spans="1:7" x14ac:dyDescent="0.2">
      <c r="A30" s="18"/>
      <c r="B30" s="20" t="s">
        <v>0</v>
      </c>
      <c r="C30" s="21"/>
      <c r="D30" s="21"/>
      <c r="E30" s="21"/>
      <c r="F30" s="22"/>
      <c r="G30" s="41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2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13</v>
      </c>
      <c r="B33" s="12">
        <v>0</v>
      </c>
      <c r="C33" s="12">
        <v>0</v>
      </c>
      <c r="D33" s="12">
        <f t="shared" ref="D33:D45" si="7">B33+C33</f>
        <v>0</v>
      </c>
      <c r="E33" s="12">
        <v>0</v>
      </c>
      <c r="F33" s="12">
        <v>0</v>
      </c>
      <c r="G33" s="12">
        <f t="shared" ref="G33:G45" si="8">D33-E33</f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14</v>
      </c>
      <c r="B35" s="12">
        <v>0</v>
      </c>
      <c r="C35" s="12">
        <v>0</v>
      </c>
      <c r="D35" s="12">
        <f t="shared" si="7"/>
        <v>0</v>
      </c>
      <c r="E35" s="12">
        <v>0</v>
      </c>
      <c r="F35" s="12">
        <v>0</v>
      </c>
      <c r="G35" s="12">
        <f t="shared" si="8"/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15</v>
      </c>
      <c r="B37" s="12">
        <v>0</v>
      </c>
      <c r="C37" s="12">
        <v>0</v>
      </c>
      <c r="D37" s="12">
        <f t="shared" si="7"/>
        <v>0</v>
      </c>
      <c r="E37" s="12">
        <v>0</v>
      </c>
      <c r="F37" s="12">
        <v>0</v>
      </c>
      <c r="G37" s="12">
        <f t="shared" si="8"/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16</v>
      </c>
      <c r="B39" s="12">
        <v>0</v>
      </c>
      <c r="C39" s="12">
        <v>0</v>
      </c>
      <c r="D39" s="12">
        <f t="shared" si="7"/>
        <v>0</v>
      </c>
      <c r="E39" s="12">
        <v>0</v>
      </c>
      <c r="F39" s="12">
        <v>0</v>
      </c>
      <c r="G39" s="12">
        <f t="shared" si="8"/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17</v>
      </c>
      <c r="B41" s="12">
        <v>0</v>
      </c>
      <c r="C41" s="12">
        <v>0</v>
      </c>
      <c r="D41" s="12">
        <f t="shared" si="7"/>
        <v>0</v>
      </c>
      <c r="E41" s="12">
        <v>0</v>
      </c>
      <c r="F41" s="12">
        <v>0</v>
      </c>
      <c r="G41" s="12">
        <f t="shared" si="8"/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5" t="s">
        <v>18</v>
      </c>
      <c r="B43" s="12">
        <v>0</v>
      </c>
      <c r="C43" s="12">
        <v>0</v>
      </c>
      <c r="D43" s="12">
        <f t="shared" ref="D43" si="9">B43+C43</f>
        <v>0</v>
      </c>
      <c r="E43" s="12">
        <v>0</v>
      </c>
      <c r="F43" s="12">
        <v>0</v>
      </c>
      <c r="G43" s="12">
        <f t="shared" ref="G43" si="10">D43-E43</f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19</v>
      </c>
      <c r="B45" s="12">
        <v>0</v>
      </c>
      <c r="C45" s="12">
        <v>0</v>
      </c>
      <c r="D45" s="12">
        <f t="shared" si="7"/>
        <v>0</v>
      </c>
      <c r="E45" s="12">
        <v>0</v>
      </c>
      <c r="F45" s="12">
        <v>0</v>
      </c>
      <c r="G45" s="12">
        <f t="shared" si="8"/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20</v>
      </c>
      <c r="B47" s="12">
        <v>138739000</v>
      </c>
      <c r="C47" s="12">
        <v>23003942.870000001</v>
      </c>
      <c r="D47" s="12">
        <f t="shared" ref="D47" si="11">B47+C47</f>
        <v>161742942.87</v>
      </c>
      <c r="E47" s="12">
        <v>55987003.090000004</v>
      </c>
      <c r="F47" s="12">
        <v>55986636.780000001</v>
      </c>
      <c r="G47" s="12">
        <f t="shared" ref="G47" si="12">D47-E47</f>
        <v>105755939.78</v>
      </c>
    </row>
    <row r="48" spans="1:7" x14ac:dyDescent="0.2">
      <c r="A48" s="27"/>
      <c r="B48" s="13"/>
      <c r="C48" s="13"/>
      <c r="D48" s="13"/>
      <c r="E48" s="13"/>
      <c r="F48" s="13"/>
      <c r="G48" s="13"/>
    </row>
    <row r="49" spans="1:7" x14ac:dyDescent="0.2">
      <c r="A49" s="25" t="s">
        <v>8</v>
      </c>
      <c r="B49" s="8">
        <f t="shared" ref="B49:G49" si="13">SUM(B33:B47)</f>
        <v>138739000</v>
      </c>
      <c r="C49" s="8">
        <f t="shared" si="13"/>
        <v>23003942.870000001</v>
      </c>
      <c r="D49" s="8">
        <f t="shared" si="13"/>
        <v>161742942.87</v>
      </c>
      <c r="E49" s="8">
        <f t="shared" si="13"/>
        <v>55987003.090000004</v>
      </c>
      <c r="F49" s="8">
        <f t="shared" si="13"/>
        <v>55986636.780000001</v>
      </c>
      <c r="G49" s="8">
        <f t="shared" si="13"/>
        <v>105755939.78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D7" sqref="D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9" t="s">
        <v>133</v>
      </c>
      <c r="B1" s="50"/>
      <c r="C1" s="50"/>
      <c r="D1" s="50"/>
      <c r="E1" s="50"/>
      <c r="F1" s="50"/>
      <c r="G1" s="51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40" t="s">
        <v>21</v>
      </c>
      <c r="B5" s="4">
        <v>104348500</v>
      </c>
      <c r="C5" s="4">
        <v>1893942.27</v>
      </c>
      <c r="D5" s="4">
        <f>B5+C5</f>
        <v>106242442.27</v>
      </c>
      <c r="E5" s="4">
        <v>44412045.390000001</v>
      </c>
      <c r="F5" s="4">
        <v>44412045.369999997</v>
      </c>
      <c r="G5" s="4">
        <f>D5-E5</f>
        <v>61830396.879999995</v>
      </c>
    </row>
    <row r="6" spans="1:7" x14ac:dyDescent="0.2">
      <c r="A6" s="40"/>
      <c r="B6" s="4"/>
      <c r="C6" s="4"/>
      <c r="D6" s="4"/>
      <c r="E6" s="4"/>
      <c r="F6" s="4"/>
      <c r="G6" s="4"/>
    </row>
    <row r="7" spans="1:7" x14ac:dyDescent="0.2">
      <c r="A7" s="40" t="s">
        <v>22</v>
      </c>
      <c r="B7" s="4">
        <v>34390500</v>
      </c>
      <c r="C7" s="4">
        <v>21110000.600000001</v>
      </c>
      <c r="D7" s="4">
        <f>B7+C7</f>
        <v>55500500.600000001</v>
      </c>
      <c r="E7" s="4">
        <v>11574957.699999999</v>
      </c>
      <c r="F7" s="4">
        <v>11574591.41</v>
      </c>
      <c r="G7" s="4">
        <f>D7-E7</f>
        <v>43925542.900000006</v>
      </c>
    </row>
    <row r="8" spans="1:7" x14ac:dyDescent="0.2">
      <c r="A8" s="40"/>
      <c r="B8" s="4"/>
      <c r="C8" s="4"/>
      <c r="D8" s="4"/>
      <c r="E8" s="4"/>
      <c r="F8" s="4"/>
      <c r="G8" s="4"/>
    </row>
    <row r="9" spans="1:7" x14ac:dyDescent="0.2">
      <c r="A9" s="40" t="s">
        <v>23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40"/>
      <c r="B10" s="4"/>
      <c r="C10" s="4"/>
      <c r="D10" s="4"/>
      <c r="E10" s="4"/>
      <c r="F10" s="4"/>
      <c r="G10" s="4"/>
    </row>
    <row r="11" spans="1:7" x14ac:dyDescent="0.2">
      <c r="A11" s="40" t="s">
        <v>24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40"/>
      <c r="B12" s="4"/>
      <c r="C12" s="4"/>
      <c r="D12" s="4"/>
      <c r="E12" s="4"/>
      <c r="F12" s="4"/>
      <c r="G12" s="4"/>
    </row>
    <row r="13" spans="1:7" x14ac:dyDescent="0.2">
      <c r="A13" s="40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8</v>
      </c>
      <c r="B15" s="6">
        <f t="shared" ref="B15:G15" si="0">SUM(B5+B7+B9+B11+B13)</f>
        <v>138739000</v>
      </c>
      <c r="C15" s="6">
        <f t="shared" si="0"/>
        <v>23003942.870000001</v>
      </c>
      <c r="D15" s="6">
        <f t="shared" si="0"/>
        <v>161742942.87</v>
      </c>
      <c r="E15" s="6">
        <f t="shared" si="0"/>
        <v>55987003.090000004</v>
      </c>
      <c r="F15" s="6">
        <f t="shared" si="0"/>
        <v>55986636.780000001</v>
      </c>
      <c r="G15" s="6">
        <f t="shared" si="0"/>
        <v>105755939.78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0" t="s">
        <v>134</v>
      </c>
      <c r="B1" s="50"/>
      <c r="C1" s="50"/>
      <c r="D1" s="50"/>
      <c r="E1" s="50"/>
      <c r="F1" s="50"/>
      <c r="G1" s="51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34" t="s">
        <v>26</v>
      </c>
      <c r="B4" s="37">
        <f>SUM(B5:B11)</f>
        <v>59000702</v>
      </c>
      <c r="C4" s="37">
        <f>SUM(C5:C11)</f>
        <v>1580382.9</v>
      </c>
      <c r="D4" s="37">
        <f>B4+C4</f>
        <v>60581084.899999999</v>
      </c>
      <c r="E4" s="37">
        <f>SUM(E5:E11)</f>
        <v>23338937.059999999</v>
      </c>
      <c r="F4" s="37">
        <f>SUM(F5:F11)</f>
        <v>23338937.059999999</v>
      </c>
      <c r="G4" s="37">
        <f>D4-E4</f>
        <v>37242147.840000004</v>
      </c>
    </row>
    <row r="5" spans="1:7" x14ac:dyDescent="0.2">
      <c r="A5" s="31" t="s">
        <v>27</v>
      </c>
      <c r="B5" s="4">
        <v>32586168</v>
      </c>
      <c r="C5" s="4">
        <v>376320</v>
      </c>
      <c r="D5" s="4">
        <f t="shared" ref="D5:D68" si="0">B5+C5</f>
        <v>32962488</v>
      </c>
      <c r="E5" s="4">
        <v>15286179.199999999</v>
      </c>
      <c r="F5" s="4">
        <v>15286179.199999999</v>
      </c>
      <c r="G5" s="4">
        <f t="shared" ref="G5:G68" si="1">D5-E5</f>
        <v>17676308.800000001</v>
      </c>
    </row>
    <row r="6" spans="1:7" x14ac:dyDescent="0.2">
      <c r="A6" s="31" t="s">
        <v>28</v>
      </c>
      <c r="B6" s="4">
        <v>1344860</v>
      </c>
      <c r="C6" s="4">
        <v>308480</v>
      </c>
      <c r="D6" s="4">
        <f t="shared" si="0"/>
        <v>1653340</v>
      </c>
      <c r="E6" s="4">
        <v>652611.91</v>
      </c>
      <c r="F6" s="4">
        <v>652611.91</v>
      </c>
      <c r="G6" s="4">
        <f t="shared" si="1"/>
        <v>1000728.09</v>
      </c>
    </row>
    <row r="7" spans="1:7" x14ac:dyDescent="0.2">
      <c r="A7" s="31" t="s">
        <v>29</v>
      </c>
      <c r="B7" s="4">
        <v>6076002</v>
      </c>
      <c r="C7" s="4">
        <v>169334.23</v>
      </c>
      <c r="D7" s="4">
        <f t="shared" si="0"/>
        <v>6245336.2300000004</v>
      </c>
      <c r="E7" s="4">
        <v>1027777.62</v>
      </c>
      <c r="F7" s="4">
        <v>1027777.62</v>
      </c>
      <c r="G7" s="4">
        <f t="shared" si="1"/>
        <v>5217558.6100000003</v>
      </c>
    </row>
    <row r="8" spans="1:7" x14ac:dyDescent="0.2">
      <c r="A8" s="31" t="s">
        <v>30</v>
      </c>
      <c r="B8" s="4">
        <v>10367864</v>
      </c>
      <c r="C8" s="4">
        <v>299904</v>
      </c>
      <c r="D8" s="4">
        <f t="shared" si="0"/>
        <v>10667768</v>
      </c>
      <c r="E8" s="4">
        <v>2905131.37</v>
      </c>
      <c r="F8" s="4">
        <v>2905131.37</v>
      </c>
      <c r="G8" s="4">
        <f t="shared" si="1"/>
        <v>7762636.6299999999</v>
      </c>
    </row>
    <row r="9" spans="1:7" x14ac:dyDescent="0.2">
      <c r="A9" s="31" t="s">
        <v>31</v>
      </c>
      <c r="B9" s="4">
        <v>7297972</v>
      </c>
      <c r="C9" s="4">
        <v>262197.67</v>
      </c>
      <c r="D9" s="4">
        <f t="shared" si="0"/>
        <v>7560169.6699999999</v>
      </c>
      <c r="E9" s="4">
        <v>3195643.01</v>
      </c>
      <c r="F9" s="4">
        <v>3195643.01</v>
      </c>
      <c r="G9" s="4">
        <f t="shared" si="1"/>
        <v>4364526.66</v>
      </c>
    </row>
    <row r="10" spans="1:7" x14ac:dyDescent="0.2">
      <c r="A10" s="31" t="s">
        <v>32</v>
      </c>
      <c r="B10" s="4">
        <v>48032</v>
      </c>
      <c r="C10" s="4">
        <v>164147</v>
      </c>
      <c r="D10" s="4">
        <f t="shared" si="0"/>
        <v>212179</v>
      </c>
      <c r="E10" s="4">
        <v>0</v>
      </c>
      <c r="F10" s="4">
        <v>0</v>
      </c>
      <c r="G10" s="4">
        <f t="shared" si="1"/>
        <v>212179</v>
      </c>
    </row>
    <row r="11" spans="1:7" x14ac:dyDescent="0.2">
      <c r="A11" s="31" t="s">
        <v>33</v>
      </c>
      <c r="B11" s="4">
        <v>1279804</v>
      </c>
      <c r="C11" s="4">
        <v>0</v>
      </c>
      <c r="D11" s="4">
        <f t="shared" si="0"/>
        <v>1279804</v>
      </c>
      <c r="E11" s="4">
        <v>271593.95</v>
      </c>
      <c r="F11" s="4">
        <v>271593.95</v>
      </c>
      <c r="G11" s="4">
        <f t="shared" si="1"/>
        <v>1008210.05</v>
      </c>
    </row>
    <row r="12" spans="1:7" x14ac:dyDescent="0.2">
      <c r="A12" s="34" t="s">
        <v>34</v>
      </c>
      <c r="B12" s="38">
        <f>SUM(B13:B21)</f>
        <v>12381943</v>
      </c>
      <c r="C12" s="38">
        <f>SUM(C13:C21)</f>
        <v>-303095.74</v>
      </c>
      <c r="D12" s="38">
        <f t="shared" si="0"/>
        <v>12078847.26</v>
      </c>
      <c r="E12" s="38">
        <f>SUM(E13:E21)</f>
        <v>6734645.5300000003</v>
      </c>
      <c r="F12" s="38">
        <f>SUM(F13:F21)</f>
        <v>6734645.5300000003</v>
      </c>
      <c r="G12" s="38">
        <f t="shared" si="1"/>
        <v>5344201.7299999995</v>
      </c>
    </row>
    <row r="13" spans="1:7" x14ac:dyDescent="0.2">
      <c r="A13" s="31" t="s">
        <v>35</v>
      </c>
      <c r="B13" s="4">
        <v>1235997</v>
      </c>
      <c r="C13" s="4">
        <v>-201316</v>
      </c>
      <c r="D13" s="4">
        <f t="shared" si="0"/>
        <v>1034681</v>
      </c>
      <c r="E13" s="4">
        <v>519661.45</v>
      </c>
      <c r="F13" s="4">
        <v>519661.45</v>
      </c>
      <c r="G13" s="4">
        <f t="shared" si="1"/>
        <v>515019.55</v>
      </c>
    </row>
    <row r="14" spans="1:7" x14ac:dyDescent="0.2">
      <c r="A14" s="31" t="s">
        <v>36</v>
      </c>
      <c r="B14" s="4">
        <v>137736</v>
      </c>
      <c r="C14" s="4">
        <v>14180</v>
      </c>
      <c r="D14" s="4">
        <f t="shared" si="0"/>
        <v>151916</v>
      </c>
      <c r="E14" s="4">
        <v>56763.89</v>
      </c>
      <c r="F14" s="4">
        <v>56763.89</v>
      </c>
      <c r="G14" s="4">
        <f t="shared" si="1"/>
        <v>95152.11</v>
      </c>
    </row>
    <row r="15" spans="1:7" x14ac:dyDescent="0.2">
      <c r="A15" s="31" t="s">
        <v>37</v>
      </c>
      <c r="B15" s="4">
        <v>0</v>
      </c>
      <c r="C15" s="4">
        <v>0</v>
      </c>
      <c r="D15" s="4">
        <f t="shared" si="0"/>
        <v>0</v>
      </c>
      <c r="E15" s="4">
        <v>0</v>
      </c>
      <c r="F15" s="4">
        <v>0</v>
      </c>
      <c r="G15" s="4">
        <f t="shared" si="1"/>
        <v>0</v>
      </c>
    </row>
    <row r="16" spans="1:7" x14ac:dyDescent="0.2">
      <c r="A16" s="31" t="s">
        <v>38</v>
      </c>
      <c r="B16" s="4">
        <v>3569678</v>
      </c>
      <c r="C16" s="4">
        <v>56362</v>
      </c>
      <c r="D16" s="4">
        <f t="shared" si="0"/>
        <v>3626040</v>
      </c>
      <c r="E16" s="4">
        <v>2327630.2200000002</v>
      </c>
      <c r="F16" s="4">
        <v>2327630.2200000002</v>
      </c>
      <c r="G16" s="4">
        <f t="shared" si="1"/>
        <v>1298409.7799999998</v>
      </c>
    </row>
    <row r="17" spans="1:7" x14ac:dyDescent="0.2">
      <c r="A17" s="31" t="s">
        <v>39</v>
      </c>
      <c r="B17" s="4">
        <v>3274260</v>
      </c>
      <c r="C17" s="4">
        <v>121830.16</v>
      </c>
      <c r="D17" s="4">
        <f t="shared" si="0"/>
        <v>3396090.16</v>
      </c>
      <c r="E17" s="4">
        <v>2128916.7000000002</v>
      </c>
      <c r="F17" s="4">
        <v>2128916.7000000002</v>
      </c>
      <c r="G17" s="4">
        <f t="shared" si="1"/>
        <v>1267173.46</v>
      </c>
    </row>
    <row r="18" spans="1:7" x14ac:dyDescent="0.2">
      <c r="A18" s="31" t="s">
        <v>40</v>
      </c>
      <c r="B18" s="4">
        <v>1947804</v>
      </c>
      <c r="C18" s="4">
        <v>-76600</v>
      </c>
      <c r="D18" s="4">
        <f t="shared" si="0"/>
        <v>1871204</v>
      </c>
      <c r="E18" s="4">
        <v>877252.37</v>
      </c>
      <c r="F18" s="4">
        <v>877252.37</v>
      </c>
      <c r="G18" s="4">
        <f t="shared" si="1"/>
        <v>993951.63</v>
      </c>
    </row>
    <row r="19" spans="1:7" x14ac:dyDescent="0.2">
      <c r="A19" s="31" t="s">
        <v>41</v>
      </c>
      <c r="B19" s="4">
        <v>1108748</v>
      </c>
      <c r="C19" s="4">
        <v>-201600.9</v>
      </c>
      <c r="D19" s="4">
        <f t="shared" si="0"/>
        <v>907147.1</v>
      </c>
      <c r="E19" s="4">
        <v>224163.33</v>
      </c>
      <c r="F19" s="4">
        <v>224163.33</v>
      </c>
      <c r="G19" s="4">
        <f t="shared" si="1"/>
        <v>682983.77</v>
      </c>
    </row>
    <row r="20" spans="1:7" x14ac:dyDescent="0.2">
      <c r="A20" s="31" t="s">
        <v>42</v>
      </c>
      <c r="B20" s="4">
        <v>0</v>
      </c>
      <c r="C20" s="4">
        <v>0</v>
      </c>
      <c r="D20" s="4">
        <f t="shared" si="0"/>
        <v>0</v>
      </c>
      <c r="E20" s="4">
        <v>0</v>
      </c>
      <c r="F20" s="4">
        <v>0</v>
      </c>
      <c r="G20" s="4">
        <f t="shared" si="1"/>
        <v>0</v>
      </c>
    </row>
    <row r="21" spans="1:7" x14ac:dyDescent="0.2">
      <c r="A21" s="31" t="s">
        <v>43</v>
      </c>
      <c r="B21" s="4">
        <v>1107720</v>
      </c>
      <c r="C21" s="4">
        <v>-15951</v>
      </c>
      <c r="D21" s="4">
        <f t="shared" si="0"/>
        <v>1091769</v>
      </c>
      <c r="E21" s="4">
        <v>600257.56999999995</v>
      </c>
      <c r="F21" s="4">
        <v>600257.56999999995</v>
      </c>
      <c r="G21" s="4">
        <f t="shared" si="1"/>
        <v>491511.43000000005</v>
      </c>
    </row>
    <row r="22" spans="1:7" x14ac:dyDescent="0.2">
      <c r="A22" s="34" t="s">
        <v>44</v>
      </c>
      <c r="B22" s="38">
        <f>SUM(B23:B31)</f>
        <v>32865855</v>
      </c>
      <c r="C22" s="38">
        <f>SUM(C23:C31)</f>
        <v>716655.11</v>
      </c>
      <c r="D22" s="38">
        <f t="shared" si="0"/>
        <v>33582510.109999999</v>
      </c>
      <c r="E22" s="38">
        <f>SUM(E23:E31)</f>
        <v>14338462.800000001</v>
      </c>
      <c r="F22" s="38">
        <f>SUM(F23:F31)</f>
        <v>14338462.780000001</v>
      </c>
      <c r="G22" s="38">
        <f t="shared" si="1"/>
        <v>19244047.309999999</v>
      </c>
    </row>
    <row r="23" spans="1:7" x14ac:dyDescent="0.2">
      <c r="A23" s="31" t="s">
        <v>45</v>
      </c>
      <c r="B23" s="4">
        <v>15863640</v>
      </c>
      <c r="C23" s="4">
        <v>150065.15</v>
      </c>
      <c r="D23" s="4">
        <f t="shared" si="0"/>
        <v>16013705.15</v>
      </c>
      <c r="E23" s="4">
        <v>6363116.8799999999</v>
      </c>
      <c r="F23" s="4">
        <v>6363116.8799999999</v>
      </c>
      <c r="G23" s="4">
        <f t="shared" si="1"/>
        <v>9650588.2699999996</v>
      </c>
    </row>
    <row r="24" spans="1:7" x14ac:dyDescent="0.2">
      <c r="A24" s="31" t="s">
        <v>46</v>
      </c>
      <c r="B24" s="4">
        <v>431600</v>
      </c>
      <c r="C24" s="4">
        <v>686876</v>
      </c>
      <c r="D24" s="4">
        <f t="shared" si="0"/>
        <v>1118476</v>
      </c>
      <c r="E24" s="4">
        <v>722735.7</v>
      </c>
      <c r="F24" s="4">
        <v>722735.7</v>
      </c>
      <c r="G24" s="4">
        <f t="shared" si="1"/>
        <v>395740.30000000005</v>
      </c>
    </row>
    <row r="25" spans="1:7" x14ac:dyDescent="0.2">
      <c r="A25" s="31" t="s">
        <v>47</v>
      </c>
      <c r="B25" s="4">
        <v>3290804</v>
      </c>
      <c r="C25" s="4">
        <v>92164.58</v>
      </c>
      <c r="D25" s="4">
        <f t="shared" si="0"/>
        <v>3382968.58</v>
      </c>
      <c r="E25" s="4">
        <v>1811694.01</v>
      </c>
      <c r="F25" s="4">
        <v>1811694.01</v>
      </c>
      <c r="G25" s="4">
        <f t="shared" si="1"/>
        <v>1571274.57</v>
      </c>
    </row>
    <row r="26" spans="1:7" x14ac:dyDescent="0.2">
      <c r="A26" s="31" t="s">
        <v>48</v>
      </c>
      <c r="B26" s="4">
        <v>845000</v>
      </c>
      <c r="C26" s="4">
        <v>276122</v>
      </c>
      <c r="D26" s="4">
        <f t="shared" si="0"/>
        <v>1121122</v>
      </c>
      <c r="E26" s="4">
        <v>746658.91</v>
      </c>
      <c r="F26" s="4">
        <v>746658.89</v>
      </c>
      <c r="G26" s="4">
        <f t="shared" si="1"/>
        <v>374463.08999999997</v>
      </c>
    </row>
    <row r="27" spans="1:7" x14ac:dyDescent="0.2">
      <c r="A27" s="31" t="s">
        <v>49</v>
      </c>
      <c r="B27" s="4">
        <v>5204739</v>
      </c>
      <c r="C27" s="4">
        <v>-763593.4</v>
      </c>
      <c r="D27" s="4">
        <f t="shared" si="0"/>
        <v>4441145.5999999996</v>
      </c>
      <c r="E27" s="4">
        <v>2457273.5</v>
      </c>
      <c r="F27" s="4">
        <v>2457273.5</v>
      </c>
      <c r="G27" s="4">
        <f t="shared" si="1"/>
        <v>1983872.0999999996</v>
      </c>
    </row>
    <row r="28" spans="1:7" x14ac:dyDescent="0.2">
      <c r="A28" s="31" t="s">
        <v>50</v>
      </c>
      <c r="B28" s="4">
        <v>202940</v>
      </c>
      <c r="C28" s="4">
        <v>357707</v>
      </c>
      <c r="D28" s="4">
        <f t="shared" si="0"/>
        <v>560647</v>
      </c>
      <c r="E28" s="4">
        <v>513171.97</v>
      </c>
      <c r="F28" s="4">
        <v>513171.97</v>
      </c>
      <c r="G28" s="4">
        <f t="shared" si="1"/>
        <v>47475.030000000028</v>
      </c>
    </row>
    <row r="29" spans="1:7" x14ac:dyDescent="0.2">
      <c r="A29" s="31" t="s">
        <v>51</v>
      </c>
      <c r="B29" s="4">
        <v>120440</v>
      </c>
      <c r="C29" s="4">
        <v>64150</v>
      </c>
      <c r="D29" s="4">
        <f t="shared" si="0"/>
        <v>184590</v>
      </c>
      <c r="E29" s="4">
        <v>22567.83</v>
      </c>
      <c r="F29" s="4">
        <v>22567.83</v>
      </c>
      <c r="G29" s="4">
        <f t="shared" si="1"/>
        <v>162022.16999999998</v>
      </c>
    </row>
    <row r="30" spans="1:7" x14ac:dyDescent="0.2">
      <c r="A30" s="31" t="s">
        <v>52</v>
      </c>
      <c r="B30" s="4">
        <v>173120</v>
      </c>
      <c r="C30" s="4">
        <v>-51755</v>
      </c>
      <c r="D30" s="4">
        <f t="shared" si="0"/>
        <v>121365</v>
      </c>
      <c r="E30" s="4">
        <v>39680</v>
      </c>
      <c r="F30" s="4">
        <v>39680</v>
      </c>
      <c r="G30" s="4">
        <f t="shared" si="1"/>
        <v>81685</v>
      </c>
    </row>
    <row r="31" spans="1:7" x14ac:dyDescent="0.2">
      <c r="A31" s="31" t="s">
        <v>53</v>
      </c>
      <c r="B31" s="4">
        <v>6733572</v>
      </c>
      <c r="C31" s="4">
        <v>-95081.22</v>
      </c>
      <c r="D31" s="4">
        <f t="shared" si="0"/>
        <v>6638490.7800000003</v>
      </c>
      <c r="E31" s="4">
        <v>1661564</v>
      </c>
      <c r="F31" s="4">
        <v>1661564</v>
      </c>
      <c r="G31" s="4">
        <f t="shared" si="1"/>
        <v>4976926.78</v>
      </c>
    </row>
    <row r="32" spans="1:7" x14ac:dyDescent="0.2">
      <c r="A32" s="34" t="s">
        <v>54</v>
      </c>
      <c r="B32" s="38">
        <f>SUM(B33:B41)</f>
        <v>0</v>
      </c>
      <c r="C32" s="38">
        <f>SUM(C33:C41)</f>
        <v>0</v>
      </c>
      <c r="D32" s="38">
        <f t="shared" si="0"/>
        <v>0</v>
      </c>
      <c r="E32" s="38">
        <f>SUM(E33:E41)</f>
        <v>0</v>
      </c>
      <c r="F32" s="38">
        <f>SUM(F33:F41)</f>
        <v>0</v>
      </c>
      <c r="G32" s="38">
        <f t="shared" si="1"/>
        <v>0</v>
      </c>
    </row>
    <row r="33" spans="1:7" x14ac:dyDescent="0.2">
      <c r="A33" s="31" t="s">
        <v>55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31" t="s">
        <v>56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31" t="s">
        <v>57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</row>
    <row r="36" spans="1:7" x14ac:dyDescent="0.2">
      <c r="A36" s="31" t="s">
        <v>58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</row>
    <row r="37" spans="1:7" x14ac:dyDescent="0.2">
      <c r="A37" s="31" t="s">
        <v>24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31" t="s">
        <v>59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31" t="s">
        <v>60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31" t="s">
        <v>61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31" t="s">
        <v>62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34" t="s">
        <v>63</v>
      </c>
      <c r="B42" s="38">
        <f>SUM(B43:B51)</f>
        <v>6385500</v>
      </c>
      <c r="C42" s="38">
        <f>SUM(C43:C51)</f>
        <v>15459302.58</v>
      </c>
      <c r="D42" s="38">
        <f t="shared" si="0"/>
        <v>21844802.579999998</v>
      </c>
      <c r="E42" s="38">
        <f>SUM(E43:E51)</f>
        <v>3679805.85</v>
      </c>
      <c r="F42" s="38">
        <f>SUM(F43:F51)</f>
        <v>3679439.5600000005</v>
      </c>
      <c r="G42" s="38">
        <f t="shared" si="1"/>
        <v>18164996.729999997</v>
      </c>
    </row>
    <row r="43" spans="1:7" x14ac:dyDescent="0.2">
      <c r="A43" s="31" t="s">
        <v>64</v>
      </c>
      <c r="B43" s="4">
        <v>321500</v>
      </c>
      <c r="C43" s="4">
        <v>516724</v>
      </c>
      <c r="D43" s="4">
        <f t="shared" si="0"/>
        <v>838224</v>
      </c>
      <c r="E43" s="4">
        <v>166723.34</v>
      </c>
      <c r="F43" s="4">
        <v>166723.34</v>
      </c>
      <c r="G43" s="4">
        <f t="shared" si="1"/>
        <v>671500.66</v>
      </c>
    </row>
    <row r="44" spans="1:7" x14ac:dyDescent="0.2">
      <c r="A44" s="31" t="s">
        <v>65</v>
      </c>
      <c r="B44" s="4">
        <v>15000</v>
      </c>
      <c r="C44" s="4">
        <v>20600</v>
      </c>
      <c r="D44" s="4">
        <f t="shared" si="0"/>
        <v>35600</v>
      </c>
      <c r="E44" s="4">
        <v>25384</v>
      </c>
      <c r="F44" s="4">
        <v>25384</v>
      </c>
      <c r="G44" s="4">
        <f t="shared" si="1"/>
        <v>10216</v>
      </c>
    </row>
    <row r="45" spans="1:7" x14ac:dyDescent="0.2">
      <c r="A45" s="31" t="s">
        <v>66</v>
      </c>
      <c r="B45" s="4">
        <v>15000</v>
      </c>
      <c r="C45" s="4">
        <v>15130</v>
      </c>
      <c r="D45" s="4">
        <f t="shared" si="0"/>
        <v>30130</v>
      </c>
      <c r="E45" s="4">
        <v>366.29</v>
      </c>
      <c r="F45" s="4">
        <v>0</v>
      </c>
      <c r="G45" s="4">
        <f t="shared" si="1"/>
        <v>29763.71</v>
      </c>
    </row>
    <row r="46" spans="1:7" x14ac:dyDescent="0.2">
      <c r="A46" s="31" t="s">
        <v>67</v>
      </c>
      <c r="B46" s="4">
        <v>195000</v>
      </c>
      <c r="C46" s="4">
        <v>1378863.82</v>
      </c>
      <c r="D46" s="4">
        <f t="shared" si="0"/>
        <v>1573863.82</v>
      </c>
      <c r="E46" s="4">
        <v>1161835.52</v>
      </c>
      <c r="F46" s="4">
        <v>1161835.52</v>
      </c>
      <c r="G46" s="4">
        <f t="shared" si="1"/>
        <v>412028.30000000005</v>
      </c>
    </row>
    <row r="47" spans="1:7" x14ac:dyDescent="0.2">
      <c r="A47" s="31" t="s">
        <v>68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31" t="s">
        <v>69</v>
      </c>
      <c r="B48" s="4">
        <v>5839000</v>
      </c>
      <c r="C48" s="4">
        <v>6027984.7599999998</v>
      </c>
      <c r="D48" s="4">
        <f t="shared" si="0"/>
        <v>11866984.76</v>
      </c>
      <c r="E48" s="4">
        <v>2325496.7000000002</v>
      </c>
      <c r="F48" s="4">
        <v>2325496.7000000002</v>
      </c>
      <c r="G48" s="4">
        <f t="shared" si="1"/>
        <v>9541488.0599999987</v>
      </c>
    </row>
    <row r="49" spans="1:7" x14ac:dyDescent="0.2">
      <c r="A49" s="31" t="s">
        <v>70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31" t="s">
        <v>71</v>
      </c>
      <c r="B50" s="4">
        <v>0</v>
      </c>
      <c r="C50" s="4">
        <v>2000000</v>
      </c>
      <c r="D50" s="4">
        <f t="shared" si="0"/>
        <v>2000000</v>
      </c>
      <c r="E50" s="4">
        <v>0</v>
      </c>
      <c r="F50" s="4">
        <v>0</v>
      </c>
      <c r="G50" s="4">
        <f t="shared" si="1"/>
        <v>2000000</v>
      </c>
    </row>
    <row r="51" spans="1:7" x14ac:dyDescent="0.2">
      <c r="A51" s="31" t="s">
        <v>72</v>
      </c>
      <c r="B51" s="4">
        <v>0</v>
      </c>
      <c r="C51" s="4">
        <v>5500000</v>
      </c>
      <c r="D51" s="4">
        <f t="shared" si="0"/>
        <v>5500000</v>
      </c>
      <c r="E51" s="4">
        <v>0</v>
      </c>
      <c r="F51" s="4">
        <v>0</v>
      </c>
      <c r="G51" s="4">
        <f t="shared" si="1"/>
        <v>5500000</v>
      </c>
    </row>
    <row r="52" spans="1:7" x14ac:dyDescent="0.2">
      <c r="A52" s="34" t="s">
        <v>73</v>
      </c>
      <c r="B52" s="38">
        <f>SUM(B53:B55)</f>
        <v>28005000</v>
      </c>
      <c r="C52" s="38">
        <f>SUM(C53:C55)</f>
        <v>-2080617.15</v>
      </c>
      <c r="D52" s="38">
        <f t="shared" si="0"/>
        <v>25924382.850000001</v>
      </c>
      <c r="E52" s="38">
        <f>SUM(E53:E55)</f>
        <v>163836.68</v>
      </c>
      <c r="F52" s="38">
        <f>SUM(F53:F55)</f>
        <v>163836.68</v>
      </c>
      <c r="G52" s="38">
        <f t="shared" si="1"/>
        <v>25760546.170000002</v>
      </c>
    </row>
    <row r="53" spans="1:7" x14ac:dyDescent="0.2">
      <c r="A53" s="31" t="s">
        <v>74</v>
      </c>
      <c r="B53" s="4">
        <v>28005000</v>
      </c>
      <c r="C53" s="4">
        <v>-2080617.15</v>
      </c>
      <c r="D53" s="4">
        <f t="shared" si="0"/>
        <v>25924382.850000001</v>
      </c>
      <c r="E53" s="4">
        <v>163836.68</v>
      </c>
      <c r="F53" s="4">
        <v>163836.68</v>
      </c>
      <c r="G53" s="4">
        <f t="shared" si="1"/>
        <v>25760546.170000002</v>
      </c>
    </row>
    <row r="54" spans="1:7" x14ac:dyDescent="0.2">
      <c r="A54" s="31" t="s">
        <v>75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</row>
    <row r="55" spans="1:7" x14ac:dyDescent="0.2">
      <c r="A55" s="31" t="s">
        <v>76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</row>
    <row r="56" spans="1:7" x14ac:dyDescent="0.2">
      <c r="A56" s="34" t="s">
        <v>77</v>
      </c>
      <c r="B56" s="38">
        <f>SUM(B57:B63)</f>
        <v>100000</v>
      </c>
      <c r="C56" s="38">
        <f>SUM(C57:C63)</f>
        <v>-100000</v>
      </c>
      <c r="D56" s="38">
        <f t="shared" si="0"/>
        <v>0</v>
      </c>
      <c r="E56" s="38">
        <f>SUM(E57:E63)</f>
        <v>0</v>
      </c>
      <c r="F56" s="38">
        <f>SUM(F57:F63)</f>
        <v>0</v>
      </c>
      <c r="G56" s="38">
        <f t="shared" si="1"/>
        <v>0</v>
      </c>
    </row>
    <row r="57" spans="1:7" x14ac:dyDescent="0.2">
      <c r="A57" s="31" t="s">
        <v>78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31" t="s">
        <v>79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31" t="s">
        <v>80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31" t="s">
        <v>81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31" t="s">
        <v>82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31" t="s">
        <v>83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31" t="s">
        <v>84</v>
      </c>
      <c r="B63" s="4">
        <v>100000</v>
      </c>
      <c r="C63" s="4">
        <v>-100000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34" t="s">
        <v>85</v>
      </c>
      <c r="B64" s="38">
        <f>SUM(B65:B67)</f>
        <v>0</v>
      </c>
      <c r="C64" s="38">
        <f>SUM(C65:C67)</f>
        <v>7731315.1699999999</v>
      </c>
      <c r="D64" s="38">
        <f t="shared" si="0"/>
        <v>7731315.1699999999</v>
      </c>
      <c r="E64" s="38">
        <f>SUM(E65:E67)</f>
        <v>7731315.1699999999</v>
      </c>
      <c r="F64" s="38">
        <f>SUM(F65:F67)</f>
        <v>7731315.1699999999</v>
      </c>
      <c r="G64" s="38">
        <f t="shared" si="1"/>
        <v>0</v>
      </c>
    </row>
    <row r="65" spans="1:7" x14ac:dyDescent="0.2">
      <c r="A65" s="31" t="s">
        <v>25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31" t="s">
        <v>86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31" t="s">
        <v>87</v>
      </c>
      <c r="B67" s="4">
        <v>0</v>
      </c>
      <c r="C67" s="4">
        <v>7731315.1699999999</v>
      </c>
      <c r="D67" s="4">
        <f t="shared" si="0"/>
        <v>7731315.1699999999</v>
      </c>
      <c r="E67" s="4">
        <v>7731315.1699999999</v>
      </c>
      <c r="F67" s="4">
        <v>7731315.1699999999</v>
      </c>
      <c r="G67" s="4">
        <f t="shared" si="1"/>
        <v>0</v>
      </c>
    </row>
    <row r="68" spans="1:7" x14ac:dyDescent="0.2">
      <c r="A68" s="34" t="s">
        <v>88</v>
      </c>
      <c r="B68" s="38">
        <f>SUM(B69:B75)</f>
        <v>0</v>
      </c>
      <c r="C68" s="38">
        <f>SUM(C69:C75)</f>
        <v>0</v>
      </c>
      <c r="D68" s="38">
        <f t="shared" si="0"/>
        <v>0</v>
      </c>
      <c r="E68" s="38">
        <f>SUM(E69:E75)</f>
        <v>0</v>
      </c>
      <c r="F68" s="38">
        <f>SUM(F69:F75)</f>
        <v>0</v>
      </c>
      <c r="G68" s="38">
        <f t="shared" si="1"/>
        <v>0</v>
      </c>
    </row>
    <row r="69" spans="1:7" x14ac:dyDescent="0.2">
      <c r="A69" s="31" t="s">
        <v>89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31" t="s">
        <v>90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31" t="s">
        <v>91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31" t="s">
        <v>92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31" t="s">
        <v>93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31" t="s">
        <v>94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32" t="s">
        <v>95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33" t="s">
        <v>8</v>
      </c>
      <c r="B76" s="6">
        <f t="shared" ref="B76:G76" si="4">SUM(B4+B12+B22+B32+B42+B52+B56+B64+B68)</f>
        <v>138739000</v>
      </c>
      <c r="C76" s="6">
        <f t="shared" si="4"/>
        <v>23003942.870000001</v>
      </c>
      <c r="D76" s="6">
        <f t="shared" si="4"/>
        <v>161742942.86999997</v>
      </c>
      <c r="E76" s="6">
        <f t="shared" si="4"/>
        <v>55987003.090000004</v>
      </c>
      <c r="F76" s="6">
        <f t="shared" si="4"/>
        <v>55986636.780000009</v>
      </c>
      <c r="G76" s="6">
        <f t="shared" si="4"/>
        <v>105755939.77999999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9" t="s">
        <v>135</v>
      </c>
      <c r="B1" s="50"/>
      <c r="C1" s="50"/>
      <c r="D1" s="50"/>
      <c r="E1" s="50"/>
      <c r="F1" s="50"/>
      <c r="G1" s="51"/>
    </row>
    <row r="2" spans="1:7" x14ac:dyDescent="0.2">
      <c r="A2" s="18"/>
      <c r="B2" s="20" t="s">
        <v>0</v>
      </c>
      <c r="C2" s="21"/>
      <c r="D2" s="21"/>
      <c r="E2" s="21"/>
      <c r="F2" s="22"/>
      <c r="G2" s="41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2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96</v>
      </c>
      <c r="B5" s="38">
        <f t="shared" ref="B5:G5" si="0">SUM(B6:B13)</f>
        <v>46945124</v>
      </c>
      <c r="C5" s="38">
        <f t="shared" si="0"/>
        <v>15612480.050000001</v>
      </c>
      <c r="D5" s="38">
        <f t="shared" si="0"/>
        <v>62557604.049999997</v>
      </c>
      <c r="E5" s="38">
        <f t="shared" si="0"/>
        <v>21664755.940000001</v>
      </c>
      <c r="F5" s="38">
        <f t="shared" si="0"/>
        <v>21664755.84</v>
      </c>
      <c r="G5" s="38">
        <f t="shared" si="0"/>
        <v>40892848.109999992</v>
      </c>
    </row>
    <row r="6" spans="1:7" x14ac:dyDescent="0.2">
      <c r="A6" s="23" t="s">
        <v>97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23" t="s">
        <v>98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23" t="s">
        <v>99</v>
      </c>
      <c r="B8" s="4">
        <v>12219952</v>
      </c>
      <c r="C8" s="4">
        <v>4743868.79</v>
      </c>
      <c r="D8" s="4">
        <f t="shared" si="1"/>
        <v>16963820.789999999</v>
      </c>
      <c r="E8" s="4">
        <v>5093424.28</v>
      </c>
      <c r="F8" s="4">
        <v>5093424.22</v>
      </c>
      <c r="G8" s="4">
        <f t="shared" si="2"/>
        <v>11870396.509999998</v>
      </c>
    </row>
    <row r="9" spans="1:7" x14ac:dyDescent="0.2">
      <c r="A9" s="23" t="s">
        <v>100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3" t="s">
        <v>101</v>
      </c>
      <c r="B10" s="4">
        <v>32499688</v>
      </c>
      <c r="C10" s="4">
        <v>10285183.26</v>
      </c>
      <c r="D10" s="4">
        <f t="shared" si="1"/>
        <v>42784871.259999998</v>
      </c>
      <c r="E10" s="4">
        <v>15857598.09</v>
      </c>
      <c r="F10" s="4">
        <v>15857598.050000001</v>
      </c>
      <c r="G10" s="4">
        <f t="shared" si="2"/>
        <v>26927273.169999998</v>
      </c>
    </row>
    <row r="11" spans="1:7" x14ac:dyDescent="0.2">
      <c r="A11" s="23" t="s">
        <v>102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3" t="s">
        <v>103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3" t="s">
        <v>53</v>
      </c>
      <c r="B13" s="4">
        <v>2225484</v>
      </c>
      <c r="C13" s="4">
        <v>583428</v>
      </c>
      <c r="D13" s="4">
        <f t="shared" si="1"/>
        <v>2808912</v>
      </c>
      <c r="E13" s="4">
        <v>713733.57</v>
      </c>
      <c r="F13" s="4">
        <v>713733.57</v>
      </c>
      <c r="G13" s="4">
        <f t="shared" si="2"/>
        <v>2095178.4300000002</v>
      </c>
    </row>
    <row r="14" spans="1:7" x14ac:dyDescent="0.2">
      <c r="A14" s="16"/>
      <c r="B14" s="39"/>
      <c r="C14" s="39"/>
      <c r="D14" s="39"/>
      <c r="E14" s="39"/>
      <c r="F14" s="39"/>
      <c r="G14" s="39"/>
    </row>
    <row r="15" spans="1:7" x14ac:dyDescent="0.2">
      <c r="A15" s="15" t="s">
        <v>104</v>
      </c>
      <c r="B15" s="38">
        <f t="shared" ref="B15:G15" si="3">SUM(B16:B22)</f>
        <v>91793876</v>
      </c>
      <c r="C15" s="38">
        <f t="shared" si="3"/>
        <v>7391462.8199999994</v>
      </c>
      <c r="D15" s="38">
        <f t="shared" si="3"/>
        <v>99185338.819999993</v>
      </c>
      <c r="E15" s="38">
        <f t="shared" si="3"/>
        <v>34322247.149999999</v>
      </c>
      <c r="F15" s="38">
        <f t="shared" si="3"/>
        <v>34321880.939999998</v>
      </c>
      <c r="G15" s="38">
        <f t="shared" si="3"/>
        <v>64863091.670000002</v>
      </c>
    </row>
    <row r="16" spans="1:7" x14ac:dyDescent="0.2">
      <c r="A16" s="23" t="s">
        <v>105</v>
      </c>
      <c r="B16" s="4">
        <v>25170036.75</v>
      </c>
      <c r="C16" s="4">
        <v>5299681.2699999996</v>
      </c>
      <c r="D16" s="4">
        <f>B16+C16</f>
        <v>30469718.02</v>
      </c>
      <c r="E16" s="4">
        <v>17187215.039999999</v>
      </c>
      <c r="F16" s="4">
        <v>17187215.039999999</v>
      </c>
      <c r="G16" s="4">
        <f t="shared" ref="G16:G22" si="4">D16-E16</f>
        <v>13282502.98</v>
      </c>
    </row>
    <row r="17" spans="1:7" x14ac:dyDescent="0.2">
      <c r="A17" s="23" t="s">
        <v>106</v>
      </c>
      <c r="B17" s="4">
        <v>66623839.25</v>
      </c>
      <c r="C17" s="4">
        <v>2091781.55</v>
      </c>
      <c r="D17" s="4">
        <f t="shared" ref="D17:D22" si="5">B17+C17</f>
        <v>68715620.799999997</v>
      </c>
      <c r="E17" s="4">
        <v>17135032.109999999</v>
      </c>
      <c r="F17" s="4">
        <v>17134665.899999999</v>
      </c>
      <c r="G17" s="4">
        <f t="shared" si="4"/>
        <v>51580588.689999998</v>
      </c>
    </row>
    <row r="18" spans="1:7" x14ac:dyDescent="0.2">
      <c r="A18" s="23" t="s">
        <v>107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23" t="s">
        <v>108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23" t="s">
        <v>109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23" t="s">
        <v>110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23" t="s">
        <v>111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6"/>
      <c r="B23" s="39"/>
      <c r="C23" s="39"/>
      <c r="D23" s="39"/>
      <c r="E23" s="39"/>
      <c r="F23" s="39"/>
      <c r="G23" s="39"/>
    </row>
    <row r="24" spans="1:7" x14ac:dyDescent="0.2">
      <c r="A24" s="15" t="s">
        <v>112</v>
      </c>
      <c r="B24" s="38">
        <f t="shared" ref="B24:G24" si="6">SUM(B25:B33)</f>
        <v>0</v>
      </c>
      <c r="C24" s="38">
        <f t="shared" si="6"/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</row>
    <row r="25" spans="1:7" x14ac:dyDescent="0.2">
      <c r="A25" s="23" t="s">
        <v>113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 t="shared" ref="G25:G33" si="7">D25-E25</f>
        <v>0</v>
      </c>
    </row>
    <row r="26" spans="1:7" x14ac:dyDescent="0.2">
      <c r="A26" s="23" t="s">
        <v>114</v>
      </c>
      <c r="B26" s="4">
        <v>0</v>
      </c>
      <c r="C26" s="4">
        <v>0</v>
      </c>
      <c r="D26" s="4">
        <f t="shared" ref="D26:D33" si="8">B26+C26</f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23" t="s">
        <v>115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23" t="s">
        <v>116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23" t="s">
        <v>117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23" t="s">
        <v>118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23" t="s">
        <v>119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23" t="s">
        <v>120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23" t="s">
        <v>121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6"/>
      <c r="B34" s="39"/>
      <c r="C34" s="39"/>
      <c r="D34" s="39"/>
      <c r="E34" s="39"/>
      <c r="F34" s="39"/>
      <c r="G34" s="39"/>
    </row>
    <row r="35" spans="1:7" x14ac:dyDescent="0.2">
      <c r="A35" s="15" t="s">
        <v>122</v>
      </c>
      <c r="B35" s="38">
        <f t="shared" ref="B35:G35" si="9">SUM(B36:B39)</f>
        <v>0</v>
      </c>
      <c r="C35" s="38">
        <f t="shared" si="9"/>
        <v>0</v>
      </c>
      <c r="D35" s="38">
        <f t="shared" si="9"/>
        <v>0</v>
      </c>
      <c r="E35" s="38">
        <f t="shared" si="9"/>
        <v>0</v>
      </c>
      <c r="F35" s="38">
        <f t="shared" si="9"/>
        <v>0</v>
      </c>
      <c r="G35" s="38">
        <f t="shared" si="9"/>
        <v>0</v>
      </c>
    </row>
    <row r="36" spans="1:7" x14ac:dyDescent="0.2">
      <c r="A36" s="23" t="s">
        <v>123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 t="shared" ref="G36:G39" si="10">D36-E36</f>
        <v>0</v>
      </c>
    </row>
    <row r="37" spans="1:7" ht="22.5" x14ac:dyDescent="0.2">
      <c r="A37" s="23" t="s">
        <v>124</v>
      </c>
      <c r="B37" s="4">
        <v>0</v>
      </c>
      <c r="C37" s="4">
        <v>0</v>
      </c>
      <c r="D37" s="4">
        <f t="shared" ref="D37:D39" si="11">B37+C37</f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23" t="s">
        <v>125</v>
      </c>
      <c r="B38" s="4">
        <v>0</v>
      </c>
      <c r="C38" s="4">
        <v>0</v>
      </c>
      <c r="D38" s="4">
        <f t="shared" si="11"/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23" t="s">
        <v>126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6"/>
      <c r="B40" s="39"/>
      <c r="C40" s="39"/>
      <c r="D40" s="39"/>
      <c r="E40" s="39"/>
      <c r="F40" s="39"/>
      <c r="G40" s="39"/>
    </row>
    <row r="41" spans="1:7" x14ac:dyDescent="0.2">
      <c r="A41" s="25" t="s">
        <v>8</v>
      </c>
      <c r="B41" s="8">
        <f t="shared" ref="B41:G41" si="12">SUM(B35+B24+B15+B5)</f>
        <v>138739000</v>
      </c>
      <c r="C41" s="8">
        <f t="shared" si="12"/>
        <v>23003942.870000001</v>
      </c>
      <c r="D41" s="8">
        <f t="shared" si="12"/>
        <v>161742942.87</v>
      </c>
      <c r="E41" s="8">
        <f t="shared" si="12"/>
        <v>55987003.090000004</v>
      </c>
      <c r="F41" s="8">
        <f t="shared" si="12"/>
        <v>55986636.780000001</v>
      </c>
      <c r="G41" s="8">
        <f t="shared" si="12"/>
        <v>105755939.78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2014-02-10T03:37:14Z</dcterms:created>
  <dcterms:modified xsi:type="dcterms:W3CDTF">2025-07-21T19:44:28Z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