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_2200_CP\"/>
    </mc:Choice>
  </mc:AlternateContent>
  <xr:revisionPtr revIDLastSave="0" documentId="13_ncr:1_{7607964D-8888-40DA-81EA-61AF56126A11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4" l="1"/>
  <c r="H15" i="4" s="1"/>
  <c r="E14" i="4"/>
  <c r="H14" i="4" s="1"/>
  <c r="E13" i="4"/>
  <c r="H13" i="4" s="1"/>
  <c r="G42" i="4" l="1"/>
  <c r="F42" i="4"/>
  <c r="D42" i="4"/>
  <c r="E41" i="4"/>
  <c r="H41" i="4" s="1"/>
  <c r="E40" i="4"/>
  <c r="H40" i="4" s="1"/>
  <c r="E39" i="4"/>
  <c r="H39" i="4" s="1"/>
  <c r="E38" i="4"/>
  <c r="H38" i="4" s="1"/>
  <c r="E37" i="4"/>
  <c r="H37" i="4" s="1"/>
  <c r="E36" i="4"/>
  <c r="H36" i="4" s="1"/>
  <c r="E35" i="4"/>
  <c r="H35" i="4" s="1"/>
  <c r="C42" i="4"/>
  <c r="G28" i="4"/>
  <c r="F28" i="4"/>
  <c r="E27" i="4"/>
  <c r="H27" i="4" s="1"/>
  <c r="E26" i="4"/>
  <c r="H26" i="4" s="1"/>
  <c r="E25" i="4"/>
  <c r="H25" i="4" s="1"/>
  <c r="E24" i="4"/>
  <c r="H24" i="4" s="1"/>
  <c r="D28" i="4"/>
  <c r="C28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7" i="4"/>
  <c r="F17" i="4"/>
  <c r="D17" i="4"/>
  <c r="C17" i="4"/>
  <c r="H28" i="4" l="1"/>
  <c r="H42" i="4"/>
  <c r="E28" i="4"/>
  <c r="E42" i="4"/>
  <c r="H17" i="4"/>
  <c r="E17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H9" i="6" s="1"/>
  <c r="E10" i="6"/>
  <c r="H10" i="6" s="1"/>
  <c r="E11" i="6"/>
  <c r="E12" i="6"/>
  <c r="H12" i="6" s="1"/>
  <c r="H67" i="6"/>
  <c r="H38" i="6"/>
  <c r="H37" i="6"/>
  <c r="H35" i="6"/>
  <c r="H21" i="6"/>
  <c r="H11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E37" i="6"/>
  <c r="E36" i="6"/>
  <c r="H36" i="6" s="1"/>
  <c r="E35" i="6"/>
  <c r="E34" i="6"/>
  <c r="H34" i="6" s="1"/>
  <c r="E33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C53" i="6"/>
  <c r="C43" i="6"/>
  <c r="C33" i="6"/>
  <c r="C23" i="6"/>
  <c r="C13" i="6"/>
  <c r="C5" i="6"/>
  <c r="H33" i="6" l="1"/>
  <c r="E57" i="6"/>
  <c r="H57" i="6" s="1"/>
  <c r="E69" i="6"/>
  <c r="H69" i="6" s="1"/>
  <c r="E65" i="6"/>
  <c r="H65" i="6" s="1"/>
  <c r="E53" i="6"/>
  <c r="H53" i="6" s="1"/>
  <c r="E43" i="6"/>
  <c r="H43" i="6" s="1"/>
  <c r="E23" i="6"/>
  <c r="H23" i="6" s="1"/>
  <c r="E13" i="6"/>
  <c r="H13" i="6" s="1"/>
  <c r="E5" i="6"/>
  <c r="D77" i="6"/>
  <c r="C77" i="6"/>
  <c r="G77" i="6"/>
  <c r="F77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77" i="6" l="1"/>
  <c r="H5" i="6"/>
  <c r="H77" i="6" s="1"/>
  <c r="E37" i="5"/>
  <c r="H37" i="5"/>
</calcChain>
</file>

<file path=xl/sharedStrings.xml><?xml version="1.0" encoding="utf-8"?>
<sst xmlns="http://schemas.openxmlformats.org/spreadsheetml/2006/main" count="206" uniqueCount="145">
  <si>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</si>
  <si>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</si>
  <si>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</si>
  <si>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</si>
  <si>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</si>
  <si>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</si>
  <si>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</si>
  <si>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</si>
  <si>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</si>
  <si>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</si>
  <si>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</si>
  <si>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</si>
  <si>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</si>
  <si>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</si>
  <si>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</si>
  <si>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</si>
  <si>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</si>
  <si>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</si>
  <si>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</si>
  <si>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</si>
  <si>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</si>
  <si>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</si>
  <si>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</si>
  <si>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</si>
  <si>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</si>
  <si>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</si>
  <si>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</si>
  <si>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</si>
  <si>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</si>
  <si>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</si>
  <si>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</si>
  <si>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</si>
  <si>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</si>
  <si>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</si>
  <si>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</si>
  <si>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</si>
  <si>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</si>
  <si>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</si>
  <si>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</si>
  <si>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</si>
  <si>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</si>
  <si>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</si>
  <si>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</si>
  <si>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</si>
  <si>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</si>
  <si>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</si>
  <si>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</si>
  <si>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</si>
  <si>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</si>
  <si>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</si>
  <si>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</si>
  <si>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</si>
  <si>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</si>
  <si>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</si>
  <si>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</si>
  <si>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</si>
  <si>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</si>
  <si>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</si>
  <si>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</si>
  <si>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</si>
  <si>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</si>
  <si>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</si>
  <si>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</si>
  <si>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</si>
  <si>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</si>
  <si>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</si>
  <si>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</si>
  <si>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</si>
  <si>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</si>
  <si>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</si>
  <si>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</si>
  <si>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</si>
  <si>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</si>
  <si>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</si>
  <si>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</si>
  <si>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</si>
  <si>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</si>
  <si>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</si>
  <si>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</si>
  <si>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</si>
  <si>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</si>
  <si>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</si>
  <si>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</si>
  <si>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</si>
  <si>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</si>
  <si>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</si>
  <si>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</si>
  <si>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</si>
  <si>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</si>
  <si>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</si>
  <si>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</si>
  <si>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</si>
  <si>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</si>
  <si>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</si>
  <si>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</si>
  <si>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</si>
  <si>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</si>
  <si>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</si>
  <si>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</si>
  <si>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</si>
  <si>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</si>
  <si>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</si>
  <si>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</si>
  <si>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</si>
  <si>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</si>
  <si>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</si>
  <si>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</si>
  <si>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</si>
  <si>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</si>
  <si>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</si>
  <si>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</si>
  <si>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</si>
  <si>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</si>
  <si>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</si>
  <si>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</si>
  <si>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</si>
  <si>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</si>
  <si>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</si>
  <si>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</si>
  <si>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</si>
  <si>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</si>
  <si>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</si>
  <si>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</si>
  <si>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</si>
  <si>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</si>
  <si>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</si>
  <si>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</si>
  <si>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</si>
  <si>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</si>
  <si>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Sistema Municipal de Agua Potable, Alcantarillado y Saneamiento de Dolores Hidalgo (SIMAPAS)
Estado Analítico del Ejercicio del Presupuesto de Egresos
Clasificación por Objeto del Gasto (Capítulo y Concepto)
Del 1 de Enero al 31 de Diciembre de 2022</t>
  </si>
  <si>
    <t>Sistema Municipal de Agua Potable, Alcantarillado y Saneamiento de Dolores Hidalgo (SIMAPAS)
Estado Analítico del Ejercicio del Presupuesto de Egresos
Clasificación Económica (por Tipo de Gasto)
Del 1 de Enero al 31 de Diciembre de 2022</t>
  </si>
  <si>
    <t>31120-8111 CONSEJO DIRECTIVO</t>
  </si>
  <si>
    <t>31120-8112 DIRECCIÓN GENERAL</t>
  </si>
  <si>
    <t>31120-8113 ADMINISTRACIÓN Y FINANZAS</t>
  </si>
  <si>
    <t>31120-8114 COMERCIALIZACIÓN</t>
  </si>
  <si>
    <t>31120-8115 RECURSOS HUMANOS</t>
  </si>
  <si>
    <t>31120-8116 TÉCNICO OPERATIVA</t>
  </si>
  <si>
    <t>31120-8117 TELEMETRÍA Y CLORACIÓN</t>
  </si>
  <si>
    <t>31120-8118 ALCANTARILLADO</t>
  </si>
  <si>
    <t>31120-8119 SANEAMIENTO</t>
  </si>
  <si>
    <t>31120-8120 SIMAPAS RURAL</t>
  </si>
  <si>
    <t>Sistema Municipal de Agua Potable, Alcantarillado y Saneamiento de Dolores Hidalgo (SIMAPAS)
Estado Analítico del Ejercicio del Presupuesto de Egresos
Clasificación Administrativa
Del 1 de Enero al 31 de Diciembre de 2022</t>
  </si>
  <si>
    <t>Sistema Municipal de Agua Potable, Alcantarillado y Saneamiento de Dolores Hidalgo (SIMAPAS)
Estado Analítico del Ejercicio del Presupuesto de Egresos
Clasificación Administrativa (Poderes)
Del 1 de Enero al 31 de Diciembre de 2022</t>
  </si>
  <si>
    <t>Sistema Municipal de Agua Potable, Alcantarillado y Saneamiento de Dolores Hidalgo (SIMAPAS)
Estado Analítico del Ejercicio del Presupuesto de Egresos
Clasificación Administrativa (Sector Paraestatal)
Del 1 de Enero al 31 de Diciembre de 2022</t>
  </si>
  <si>
    <t>Sistema Municipal de Agua Potable, Alcantarillado y Saneamiento de Dolores Hidalgo (SIMAPAS)
Estado Analítico del Ejercicio del Presupuesto de Egresos
Clasificación Funcional (Finalidad y Función)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</si>
</sst>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Alignment="1">
      <alignment horizontal="center"/>
    </xf>
    <xf numFmtId="0" fontId="6" fillId="0" borderId="0" xfId="0" applyFont="1"/>
    <xf numFmtId="0" fontId="2" fillId="0" borderId="5" xfId="0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4" fontId="2" fillId="0" borderId="14" xfId="0" applyNumberFormat="1" applyFont="1" applyBorder="1" applyProtection="1">
      <protection locked="0"/>
    </xf>
    <xf numFmtId="0" fontId="2" fillId="0" borderId="0" xfId="0" applyFont="1"/>
    <xf numFmtId="0" fontId="6" fillId="0" borderId="5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4" fontId="2" fillId="0" borderId="12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9" xfId="0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/>
    <xf numFmtId="4" fontId="6" fillId="0" borderId="12" xfId="0" applyNumberFormat="1" applyFon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workbookViewId="0">
      <selection activeCell="M27" sqref="M27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36" t="s">
        <v>129</v>
      </c>
      <c r="B1" s="37"/>
      <c r="C1" s="37"/>
      <c r="D1" s="37"/>
      <c r="E1" s="37"/>
      <c r="F1" s="37"/>
      <c r="G1" s="37"/>
      <c r="H1" s="38"/>
    </row>
    <row r="2" spans="1:8" x14ac:dyDescent="0.2">
      <c r="A2" s="41" t="s">
        <v>52</v>
      </c>
      <c r="B2" s="42"/>
      <c r="C2" s="36" t="s">
        <v>58</v>
      </c>
      <c r="D2" s="37"/>
      <c r="E2" s="37"/>
      <c r="F2" s="37"/>
      <c r="G2" s="38"/>
      <c r="H2" s="39" t="s">
        <v>57</v>
      </c>
    </row>
    <row r="3" spans="1:8" ht="24.95" customHeight="1" x14ac:dyDescent="0.2">
      <c r="A3" s="43"/>
      <c r="B3" s="44"/>
      <c r="C3" s="6" t="s">
        <v>53</v>
      </c>
      <c r="D3" s="6" t="s">
        <v>123</v>
      </c>
      <c r="E3" s="6" t="s">
        <v>54</v>
      </c>
      <c r="F3" s="6" t="s">
        <v>55</v>
      </c>
      <c r="G3" s="6" t="s">
        <v>56</v>
      </c>
      <c r="H3" s="40"/>
    </row>
    <row r="4" spans="1:8" x14ac:dyDescent="0.2">
      <c r="A4" s="45"/>
      <c r="B4" s="46"/>
      <c r="C4" s="7">
        <v>1</v>
      </c>
      <c r="D4" s="7">
        <v>2</v>
      </c>
      <c r="E4" s="7" t="s">
        <v>124</v>
      </c>
      <c r="F4" s="7">
        <v>4</v>
      </c>
      <c r="G4" s="7">
        <v>5</v>
      </c>
      <c r="H4" s="7" t="s">
        <v>125</v>
      </c>
    </row>
    <row r="5" spans="1:8" x14ac:dyDescent="0.2">
      <c r="A5" s="26" t="s">
        <v>59</v>
      </c>
      <c r="B5" s="4"/>
      <c r="C5" s="31">
        <f>SUM(C6:C12)</f>
        <v>48605662</v>
      </c>
      <c r="D5" s="31">
        <f>SUM(D6:D12)</f>
        <v>-3810559.32</v>
      </c>
      <c r="E5" s="31">
        <f>C5+D5</f>
        <v>44795102.68</v>
      </c>
      <c r="F5" s="31">
        <f>SUM(F6:F12)</f>
        <v>44867452.649999999</v>
      </c>
      <c r="G5" s="31">
        <f>SUM(G6:G12)</f>
        <v>44867452.649999999</v>
      </c>
      <c r="H5" s="31">
        <f>E5-F5</f>
        <v>-72349.969999998808</v>
      </c>
    </row>
    <row r="6" spans="1:8" x14ac:dyDescent="0.2">
      <c r="A6" s="25">
        <v>1100</v>
      </c>
      <c r="B6" s="8" t="s">
        <v>68</v>
      </c>
      <c r="C6" s="10">
        <v>27325933</v>
      </c>
      <c r="D6" s="10">
        <v>-2765565</v>
      </c>
      <c r="E6" s="10">
        <f t="shared" ref="E6:E69" si="0">C6+D6</f>
        <v>24560368</v>
      </c>
      <c r="F6" s="10">
        <v>24619613.190000001</v>
      </c>
      <c r="G6" s="10">
        <v>24619613.190000001</v>
      </c>
      <c r="H6" s="10">
        <f t="shared" ref="H6:H69" si="1">E6-F6</f>
        <v>-59245.190000001341</v>
      </c>
    </row>
    <row r="7" spans="1:8" x14ac:dyDescent="0.2">
      <c r="A7" s="25">
        <v>1200</v>
      </c>
      <c r="B7" s="8" t="s">
        <v>69</v>
      </c>
      <c r="C7" s="10">
        <v>255446</v>
      </c>
      <c r="D7" s="10">
        <v>1791781</v>
      </c>
      <c r="E7" s="10">
        <f t="shared" si="0"/>
        <v>2047227</v>
      </c>
      <c r="F7" s="10">
        <v>2047218.72</v>
      </c>
      <c r="G7" s="10">
        <v>2047218.72</v>
      </c>
      <c r="H7" s="10">
        <f t="shared" si="1"/>
        <v>8.2800000000279397</v>
      </c>
    </row>
    <row r="8" spans="1:8" x14ac:dyDescent="0.2">
      <c r="A8" s="25">
        <v>1300</v>
      </c>
      <c r="B8" s="8" t="s">
        <v>70</v>
      </c>
      <c r="C8" s="10">
        <v>4987267</v>
      </c>
      <c r="D8" s="10">
        <v>167984</v>
      </c>
      <c r="E8" s="10">
        <f t="shared" si="0"/>
        <v>5155251</v>
      </c>
      <c r="F8" s="10">
        <v>5168884.34</v>
      </c>
      <c r="G8" s="10">
        <v>5168884.34</v>
      </c>
      <c r="H8" s="10">
        <f t="shared" si="1"/>
        <v>-13633.339999999851</v>
      </c>
    </row>
    <row r="9" spans="1:8" x14ac:dyDescent="0.2">
      <c r="A9" s="25">
        <v>1400</v>
      </c>
      <c r="B9" s="8" t="s">
        <v>34</v>
      </c>
      <c r="C9" s="10">
        <v>8768547</v>
      </c>
      <c r="D9" s="10">
        <v>-2922675.32</v>
      </c>
      <c r="E9" s="10">
        <f t="shared" si="0"/>
        <v>5845871.6799999997</v>
      </c>
      <c r="F9" s="10">
        <v>5845841.1500000004</v>
      </c>
      <c r="G9" s="10">
        <v>5845841.1500000004</v>
      </c>
      <c r="H9" s="10">
        <f t="shared" si="1"/>
        <v>30.529999999329448</v>
      </c>
    </row>
    <row r="10" spans="1:8" x14ac:dyDescent="0.2">
      <c r="A10" s="25">
        <v>1500</v>
      </c>
      <c r="B10" s="8" t="s">
        <v>71</v>
      </c>
      <c r="C10" s="10">
        <v>6239333</v>
      </c>
      <c r="D10" s="10">
        <v>67010</v>
      </c>
      <c r="E10" s="10">
        <f t="shared" si="0"/>
        <v>6306343</v>
      </c>
      <c r="F10" s="10">
        <v>6305869.1200000001</v>
      </c>
      <c r="G10" s="10">
        <v>6305869.1200000001</v>
      </c>
      <c r="H10" s="10">
        <f t="shared" si="1"/>
        <v>473.87999999988824</v>
      </c>
    </row>
    <row r="11" spans="1:8" x14ac:dyDescent="0.2">
      <c r="A11" s="25">
        <v>1600</v>
      </c>
      <c r="B11" s="8" t="s">
        <v>35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25">
        <v>1700</v>
      </c>
      <c r="B12" s="8" t="s">
        <v>72</v>
      </c>
      <c r="C12" s="10">
        <v>1029136</v>
      </c>
      <c r="D12" s="10">
        <v>-149094</v>
      </c>
      <c r="E12" s="10">
        <f t="shared" si="0"/>
        <v>880042</v>
      </c>
      <c r="F12" s="10">
        <v>880026.13</v>
      </c>
      <c r="G12" s="10">
        <v>880026.13</v>
      </c>
      <c r="H12" s="10">
        <f t="shared" si="1"/>
        <v>15.869999999995343</v>
      </c>
    </row>
    <row r="13" spans="1:8" x14ac:dyDescent="0.2">
      <c r="A13" s="26" t="s">
        <v>60</v>
      </c>
      <c r="B13" s="4"/>
      <c r="C13" s="32">
        <f>SUM(C14:C22)</f>
        <v>10782788.609999999</v>
      </c>
      <c r="D13" s="32">
        <f>SUM(D14:D22)</f>
        <v>554052.81999999995</v>
      </c>
      <c r="E13" s="32">
        <f t="shared" si="0"/>
        <v>11336841.43</v>
      </c>
      <c r="F13" s="32">
        <f>SUM(F14:F22)</f>
        <v>11331495.6</v>
      </c>
      <c r="G13" s="32">
        <f>SUM(G14:G22)</f>
        <v>11331495.6</v>
      </c>
      <c r="H13" s="32">
        <f t="shared" si="1"/>
        <v>5345.8300000000745</v>
      </c>
    </row>
    <row r="14" spans="1:8" x14ac:dyDescent="0.2">
      <c r="A14" s="25">
        <v>2100</v>
      </c>
      <c r="B14" s="8" t="s">
        <v>73</v>
      </c>
      <c r="C14" s="10">
        <v>1195365</v>
      </c>
      <c r="D14" s="10">
        <v>-88645</v>
      </c>
      <c r="E14" s="10">
        <f t="shared" si="0"/>
        <v>1106720</v>
      </c>
      <c r="F14" s="10">
        <v>1104696.08</v>
      </c>
      <c r="G14" s="10">
        <v>1104696.08</v>
      </c>
      <c r="H14" s="10">
        <f t="shared" si="1"/>
        <v>2023.9199999999255</v>
      </c>
    </row>
    <row r="15" spans="1:8" x14ac:dyDescent="0.2">
      <c r="A15" s="25">
        <v>2200</v>
      </c>
      <c r="B15" s="8" t="s">
        <v>74</v>
      </c>
      <c r="C15" s="10">
        <v>108500</v>
      </c>
      <c r="D15" s="10">
        <v>-44154</v>
      </c>
      <c r="E15" s="10">
        <f t="shared" si="0"/>
        <v>64346</v>
      </c>
      <c r="F15" s="10">
        <v>64125.7</v>
      </c>
      <c r="G15" s="10">
        <v>64125.7</v>
      </c>
      <c r="H15" s="10">
        <f t="shared" si="1"/>
        <v>220.30000000000291</v>
      </c>
    </row>
    <row r="16" spans="1:8" x14ac:dyDescent="0.2">
      <c r="A16" s="25">
        <v>2300</v>
      </c>
      <c r="B16" s="8" t="s">
        <v>75</v>
      </c>
      <c r="C16" s="10">
        <v>0</v>
      </c>
      <c r="D16" s="10">
        <v>0</v>
      </c>
      <c r="E16" s="10">
        <f t="shared" si="0"/>
        <v>0</v>
      </c>
      <c r="F16" s="10">
        <v>0</v>
      </c>
      <c r="G16" s="10">
        <v>0</v>
      </c>
      <c r="H16" s="10">
        <f t="shared" si="1"/>
        <v>0</v>
      </c>
    </row>
    <row r="17" spans="1:8" x14ac:dyDescent="0.2">
      <c r="A17" s="25">
        <v>2400</v>
      </c>
      <c r="B17" s="8" t="s">
        <v>76</v>
      </c>
      <c r="C17" s="10">
        <v>2708620</v>
      </c>
      <c r="D17" s="10">
        <v>152708.63</v>
      </c>
      <c r="E17" s="10">
        <f t="shared" si="0"/>
        <v>2861328.63</v>
      </c>
      <c r="F17" s="10">
        <v>2859782.91</v>
      </c>
      <c r="G17" s="10">
        <v>2859782.91</v>
      </c>
      <c r="H17" s="10">
        <f t="shared" si="1"/>
        <v>1545.7199999997392</v>
      </c>
    </row>
    <row r="18" spans="1:8" x14ac:dyDescent="0.2">
      <c r="A18" s="25">
        <v>2500</v>
      </c>
      <c r="B18" s="8" t="s">
        <v>77</v>
      </c>
      <c r="C18" s="10">
        <v>2825328.61</v>
      </c>
      <c r="D18" s="10">
        <v>643198.18999999994</v>
      </c>
      <c r="E18" s="10">
        <f t="shared" si="0"/>
        <v>3468526.8</v>
      </c>
      <c r="F18" s="10">
        <v>3468210.94</v>
      </c>
      <c r="G18" s="10">
        <v>3468210.94</v>
      </c>
      <c r="H18" s="10">
        <f t="shared" si="1"/>
        <v>315.85999999986961</v>
      </c>
    </row>
    <row r="19" spans="1:8" x14ac:dyDescent="0.2">
      <c r="A19" s="25">
        <v>2600</v>
      </c>
      <c r="B19" s="8" t="s">
        <v>78</v>
      </c>
      <c r="C19" s="10">
        <v>1882505</v>
      </c>
      <c r="D19" s="10">
        <v>-184634</v>
      </c>
      <c r="E19" s="10">
        <f t="shared" si="0"/>
        <v>1697871</v>
      </c>
      <c r="F19" s="10">
        <v>1697454.59</v>
      </c>
      <c r="G19" s="10">
        <v>1697454.59</v>
      </c>
      <c r="H19" s="10">
        <f t="shared" si="1"/>
        <v>416.40999999991618</v>
      </c>
    </row>
    <row r="20" spans="1:8" x14ac:dyDescent="0.2">
      <c r="A20" s="25">
        <v>2700</v>
      </c>
      <c r="B20" s="8" t="s">
        <v>79</v>
      </c>
      <c r="C20" s="10">
        <v>1057000</v>
      </c>
      <c r="D20" s="10">
        <v>-152672</v>
      </c>
      <c r="E20" s="10">
        <f t="shared" si="0"/>
        <v>904328</v>
      </c>
      <c r="F20" s="10">
        <v>904244.44</v>
      </c>
      <c r="G20" s="10">
        <v>904244.44</v>
      </c>
      <c r="H20" s="10">
        <f t="shared" si="1"/>
        <v>83.560000000055879</v>
      </c>
    </row>
    <row r="21" spans="1:8" x14ac:dyDescent="0.2">
      <c r="A21" s="25">
        <v>2800</v>
      </c>
      <c r="B21" s="8" t="s">
        <v>80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1"/>
        <v>0</v>
      </c>
    </row>
    <row r="22" spans="1:8" x14ac:dyDescent="0.2">
      <c r="A22" s="25">
        <v>2900</v>
      </c>
      <c r="B22" s="8" t="s">
        <v>81</v>
      </c>
      <c r="C22" s="10">
        <v>1005470</v>
      </c>
      <c r="D22" s="10">
        <v>228251</v>
      </c>
      <c r="E22" s="10">
        <f t="shared" si="0"/>
        <v>1233721</v>
      </c>
      <c r="F22" s="10">
        <v>1232980.94</v>
      </c>
      <c r="G22" s="10">
        <v>1232980.94</v>
      </c>
      <c r="H22" s="10">
        <f t="shared" si="1"/>
        <v>740.06000000005588</v>
      </c>
    </row>
    <row r="23" spans="1:8" x14ac:dyDescent="0.2">
      <c r="A23" s="26" t="s">
        <v>61</v>
      </c>
      <c r="B23" s="4"/>
      <c r="C23" s="32">
        <f>SUM(C24:C32)</f>
        <v>26639437.109999999</v>
      </c>
      <c r="D23" s="32">
        <f>SUM(D24:D32)</f>
        <v>-881312.06</v>
      </c>
      <c r="E23" s="32">
        <f t="shared" si="0"/>
        <v>25758125.050000001</v>
      </c>
      <c r="F23" s="32">
        <f>SUM(F24:F32)</f>
        <v>25587265.519999996</v>
      </c>
      <c r="G23" s="32">
        <f>SUM(G24:G32)</f>
        <v>25309019.249999996</v>
      </c>
      <c r="H23" s="32">
        <f t="shared" si="1"/>
        <v>170859.53000000492</v>
      </c>
    </row>
    <row r="24" spans="1:8" x14ac:dyDescent="0.2">
      <c r="A24" s="25">
        <v>3100</v>
      </c>
      <c r="B24" s="8" t="s">
        <v>82</v>
      </c>
      <c r="C24" s="10">
        <v>12024360</v>
      </c>
      <c r="D24" s="10">
        <v>1882326.17</v>
      </c>
      <c r="E24" s="10">
        <f t="shared" si="0"/>
        <v>13906686.17</v>
      </c>
      <c r="F24" s="10">
        <v>13905328.02</v>
      </c>
      <c r="G24" s="10">
        <v>13627081.75</v>
      </c>
      <c r="H24" s="10">
        <f t="shared" si="1"/>
        <v>1358.1500000003725</v>
      </c>
    </row>
    <row r="25" spans="1:8" x14ac:dyDescent="0.2">
      <c r="A25" s="25">
        <v>3200</v>
      </c>
      <c r="B25" s="8" t="s">
        <v>83</v>
      </c>
      <c r="C25" s="10">
        <v>800000</v>
      </c>
      <c r="D25" s="10">
        <v>580752</v>
      </c>
      <c r="E25" s="10">
        <f t="shared" si="0"/>
        <v>1380752</v>
      </c>
      <c r="F25" s="10">
        <v>1380744.82</v>
      </c>
      <c r="G25" s="10">
        <v>1380744.82</v>
      </c>
      <c r="H25" s="10">
        <f t="shared" si="1"/>
        <v>7.1799999999348074</v>
      </c>
    </row>
    <row r="26" spans="1:8" x14ac:dyDescent="0.2">
      <c r="A26" s="25">
        <v>3300</v>
      </c>
      <c r="B26" s="8" t="s">
        <v>84</v>
      </c>
      <c r="C26" s="10">
        <v>2884500</v>
      </c>
      <c r="D26" s="10">
        <v>-131651.14000000001</v>
      </c>
      <c r="E26" s="10">
        <f t="shared" si="0"/>
        <v>2752848.86</v>
      </c>
      <c r="F26" s="10">
        <v>2656902.4300000002</v>
      </c>
      <c r="G26" s="10">
        <v>2656902.4300000002</v>
      </c>
      <c r="H26" s="10">
        <f t="shared" si="1"/>
        <v>95946.429999999702</v>
      </c>
    </row>
    <row r="27" spans="1:8" x14ac:dyDescent="0.2">
      <c r="A27" s="25">
        <v>3400</v>
      </c>
      <c r="B27" s="8" t="s">
        <v>85</v>
      </c>
      <c r="C27" s="10">
        <v>631000</v>
      </c>
      <c r="D27" s="10">
        <v>107709.39</v>
      </c>
      <c r="E27" s="10">
        <f t="shared" si="0"/>
        <v>738709.39</v>
      </c>
      <c r="F27" s="10">
        <v>724811.63</v>
      </c>
      <c r="G27" s="10">
        <v>724811.63</v>
      </c>
      <c r="H27" s="10">
        <f t="shared" si="1"/>
        <v>13897.760000000009</v>
      </c>
    </row>
    <row r="28" spans="1:8" x14ac:dyDescent="0.2">
      <c r="A28" s="25">
        <v>3500</v>
      </c>
      <c r="B28" s="8" t="s">
        <v>86</v>
      </c>
      <c r="C28" s="10">
        <v>5635500</v>
      </c>
      <c r="D28" s="10">
        <v>-4056336.48</v>
      </c>
      <c r="E28" s="10">
        <f t="shared" si="0"/>
        <v>1579163.52</v>
      </c>
      <c r="F28" s="10">
        <v>1586881.94</v>
      </c>
      <c r="G28" s="10">
        <v>1586881.94</v>
      </c>
      <c r="H28" s="10">
        <f t="shared" si="1"/>
        <v>-7718.4199999999255</v>
      </c>
    </row>
    <row r="29" spans="1:8" x14ac:dyDescent="0.2">
      <c r="A29" s="25">
        <v>3600</v>
      </c>
      <c r="B29" s="8" t="s">
        <v>87</v>
      </c>
      <c r="C29" s="10">
        <v>155077.10999999999</v>
      </c>
      <c r="D29" s="10">
        <v>89389.88</v>
      </c>
      <c r="E29" s="10">
        <f t="shared" si="0"/>
        <v>244466.99</v>
      </c>
      <c r="F29" s="10">
        <v>236624.07</v>
      </c>
      <c r="G29" s="10">
        <v>236624.07</v>
      </c>
      <c r="H29" s="10">
        <f t="shared" si="1"/>
        <v>7842.9199999999837</v>
      </c>
    </row>
    <row r="30" spans="1:8" x14ac:dyDescent="0.2">
      <c r="A30" s="25">
        <v>3700</v>
      </c>
      <c r="B30" s="8" t="s">
        <v>88</v>
      </c>
      <c r="C30" s="10">
        <v>127000</v>
      </c>
      <c r="D30" s="10">
        <v>91185.02</v>
      </c>
      <c r="E30" s="10">
        <f t="shared" si="0"/>
        <v>218185.02000000002</v>
      </c>
      <c r="F30" s="10">
        <v>218164.4</v>
      </c>
      <c r="G30" s="10">
        <v>218164.4</v>
      </c>
      <c r="H30" s="10">
        <f t="shared" si="1"/>
        <v>20.620000000024447</v>
      </c>
    </row>
    <row r="31" spans="1:8" x14ac:dyDescent="0.2">
      <c r="A31" s="25">
        <v>3800</v>
      </c>
      <c r="B31" s="8" t="s">
        <v>89</v>
      </c>
      <c r="C31" s="10">
        <v>267500</v>
      </c>
      <c r="D31" s="10">
        <v>-50947.9</v>
      </c>
      <c r="E31" s="10">
        <f t="shared" si="0"/>
        <v>216552.1</v>
      </c>
      <c r="F31" s="10">
        <v>216342.24</v>
      </c>
      <c r="G31" s="10">
        <v>216342.24</v>
      </c>
      <c r="H31" s="10">
        <f t="shared" si="1"/>
        <v>209.86000000001513</v>
      </c>
    </row>
    <row r="32" spans="1:8" x14ac:dyDescent="0.2">
      <c r="A32" s="25">
        <v>3900</v>
      </c>
      <c r="B32" s="8" t="s">
        <v>18</v>
      </c>
      <c r="C32" s="10">
        <v>4114500</v>
      </c>
      <c r="D32" s="10">
        <v>606261</v>
      </c>
      <c r="E32" s="10">
        <f t="shared" si="0"/>
        <v>4720761</v>
      </c>
      <c r="F32" s="10">
        <v>4661465.97</v>
      </c>
      <c r="G32" s="10">
        <v>4661465.97</v>
      </c>
      <c r="H32" s="10">
        <f t="shared" si="1"/>
        <v>59295.030000000261</v>
      </c>
    </row>
    <row r="33" spans="1:8" x14ac:dyDescent="0.2">
      <c r="A33" s="26" t="s">
        <v>62</v>
      </c>
      <c r="B33" s="4"/>
      <c r="C33" s="32">
        <f>SUM(C34:C42)</f>
        <v>0</v>
      </c>
      <c r="D33" s="32">
        <f>SUM(D34:D42)</f>
        <v>0</v>
      </c>
      <c r="E33" s="32">
        <f t="shared" si="0"/>
        <v>0</v>
      </c>
      <c r="F33" s="32">
        <f>SUM(F34:F42)</f>
        <v>0</v>
      </c>
      <c r="G33" s="32">
        <f>SUM(G34:G42)</f>
        <v>0</v>
      </c>
      <c r="H33" s="32">
        <f t="shared" si="1"/>
        <v>0</v>
      </c>
    </row>
    <row r="34" spans="1:8" x14ac:dyDescent="0.2">
      <c r="A34" s="25">
        <v>4100</v>
      </c>
      <c r="B34" s="8" t="s">
        <v>90</v>
      </c>
      <c r="C34" s="10">
        <v>0</v>
      </c>
      <c r="D34" s="10">
        <v>0</v>
      </c>
      <c r="E34" s="10">
        <f t="shared" si="0"/>
        <v>0</v>
      </c>
      <c r="F34" s="10">
        <v>0</v>
      </c>
      <c r="G34" s="10">
        <v>0</v>
      </c>
      <c r="H34" s="10">
        <f t="shared" si="1"/>
        <v>0</v>
      </c>
    </row>
    <row r="35" spans="1:8" x14ac:dyDescent="0.2">
      <c r="A35" s="25">
        <v>4200</v>
      </c>
      <c r="B35" s="8" t="s">
        <v>91</v>
      </c>
      <c r="C35" s="10">
        <v>0</v>
      </c>
      <c r="D35" s="10">
        <v>0</v>
      </c>
      <c r="E35" s="10">
        <f t="shared" si="0"/>
        <v>0</v>
      </c>
      <c r="F35" s="10">
        <v>0</v>
      </c>
      <c r="G35" s="10">
        <v>0</v>
      </c>
      <c r="H35" s="10">
        <f t="shared" si="1"/>
        <v>0</v>
      </c>
    </row>
    <row r="36" spans="1:8" x14ac:dyDescent="0.2">
      <c r="A36" s="25">
        <v>4300</v>
      </c>
      <c r="B36" s="8" t="s">
        <v>92</v>
      </c>
      <c r="C36" s="10">
        <v>0</v>
      </c>
      <c r="D36" s="10">
        <v>0</v>
      </c>
      <c r="E36" s="10">
        <f t="shared" si="0"/>
        <v>0</v>
      </c>
      <c r="F36" s="10">
        <v>0</v>
      </c>
      <c r="G36" s="10">
        <v>0</v>
      </c>
      <c r="H36" s="10">
        <f t="shared" si="1"/>
        <v>0</v>
      </c>
    </row>
    <row r="37" spans="1:8" x14ac:dyDescent="0.2">
      <c r="A37" s="25">
        <v>4400</v>
      </c>
      <c r="B37" s="8" t="s">
        <v>93</v>
      </c>
      <c r="C37" s="10">
        <v>0</v>
      </c>
      <c r="D37" s="10">
        <v>0</v>
      </c>
      <c r="E37" s="10">
        <f t="shared" si="0"/>
        <v>0</v>
      </c>
      <c r="F37" s="10">
        <v>0</v>
      </c>
      <c r="G37" s="10">
        <v>0</v>
      </c>
      <c r="H37" s="10">
        <f t="shared" si="1"/>
        <v>0</v>
      </c>
    </row>
    <row r="38" spans="1:8" x14ac:dyDescent="0.2">
      <c r="A38" s="25">
        <v>4500</v>
      </c>
      <c r="B38" s="8" t="s">
        <v>40</v>
      </c>
      <c r="C38" s="10">
        <v>0</v>
      </c>
      <c r="D38" s="10">
        <v>0</v>
      </c>
      <c r="E38" s="10">
        <f t="shared" si="0"/>
        <v>0</v>
      </c>
      <c r="F38" s="10">
        <v>0</v>
      </c>
      <c r="G38" s="10">
        <v>0</v>
      </c>
      <c r="H38" s="10">
        <f t="shared" si="1"/>
        <v>0</v>
      </c>
    </row>
    <row r="39" spans="1:8" x14ac:dyDescent="0.2">
      <c r="A39" s="25">
        <v>4600</v>
      </c>
      <c r="B39" s="8" t="s">
        <v>94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25">
        <v>4700</v>
      </c>
      <c r="B40" s="8" t="s">
        <v>95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25">
        <v>4800</v>
      </c>
      <c r="B41" s="8" t="s">
        <v>36</v>
      </c>
      <c r="C41" s="10">
        <v>0</v>
      </c>
      <c r="D41" s="10">
        <v>0</v>
      </c>
      <c r="E41" s="10">
        <f t="shared" si="0"/>
        <v>0</v>
      </c>
      <c r="F41" s="10">
        <v>0</v>
      </c>
      <c r="G41" s="10">
        <v>0</v>
      </c>
      <c r="H41" s="10">
        <f t="shared" si="1"/>
        <v>0</v>
      </c>
    </row>
    <row r="42" spans="1:8" x14ac:dyDescent="0.2">
      <c r="A42" s="25">
        <v>4900</v>
      </c>
      <c r="B42" s="8" t="s">
        <v>96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26" t="s">
        <v>63</v>
      </c>
      <c r="B43" s="4"/>
      <c r="C43" s="32">
        <f>SUM(C44:C52)</f>
        <v>1814190</v>
      </c>
      <c r="D43" s="32">
        <f>SUM(D44:D52)</f>
        <v>1826887.66</v>
      </c>
      <c r="E43" s="32">
        <f t="shared" si="0"/>
        <v>3641077.66</v>
      </c>
      <c r="F43" s="32">
        <f>SUM(F44:F52)</f>
        <v>3641063.96</v>
      </c>
      <c r="G43" s="32">
        <f>SUM(G44:G52)</f>
        <v>3641063.96</v>
      </c>
      <c r="H43" s="32">
        <f t="shared" si="1"/>
        <v>13.700000000186265</v>
      </c>
    </row>
    <row r="44" spans="1:8" x14ac:dyDescent="0.2">
      <c r="A44" s="25">
        <v>5100</v>
      </c>
      <c r="B44" s="8" t="s">
        <v>97</v>
      </c>
      <c r="C44" s="10">
        <v>999190</v>
      </c>
      <c r="D44" s="10">
        <v>209375.28</v>
      </c>
      <c r="E44" s="10">
        <f t="shared" si="0"/>
        <v>1208565.28</v>
      </c>
      <c r="F44" s="10">
        <v>1208563.6000000001</v>
      </c>
      <c r="G44" s="10">
        <v>1208563.6000000001</v>
      </c>
      <c r="H44" s="10">
        <f t="shared" si="1"/>
        <v>1.6799999999348074</v>
      </c>
    </row>
    <row r="45" spans="1:8" x14ac:dyDescent="0.2">
      <c r="A45" s="25">
        <v>5200</v>
      </c>
      <c r="B45" s="8" t="s">
        <v>98</v>
      </c>
      <c r="C45" s="10">
        <v>15000</v>
      </c>
      <c r="D45" s="10">
        <v>5742</v>
      </c>
      <c r="E45" s="10">
        <f t="shared" si="0"/>
        <v>20742</v>
      </c>
      <c r="F45" s="10">
        <v>20741.34</v>
      </c>
      <c r="G45" s="10">
        <v>20741.34</v>
      </c>
      <c r="H45" s="10">
        <f t="shared" si="1"/>
        <v>0.65999999999985448</v>
      </c>
    </row>
    <row r="46" spans="1:8" x14ac:dyDescent="0.2">
      <c r="A46" s="25">
        <v>5300</v>
      </c>
      <c r="B46" s="8" t="s">
        <v>99</v>
      </c>
      <c r="C46" s="10">
        <v>15000</v>
      </c>
      <c r="D46" s="10">
        <v>30871</v>
      </c>
      <c r="E46" s="10">
        <f t="shared" si="0"/>
        <v>45871</v>
      </c>
      <c r="F46" s="10">
        <v>45870.14</v>
      </c>
      <c r="G46" s="10">
        <v>45870.14</v>
      </c>
      <c r="H46" s="10">
        <f t="shared" si="1"/>
        <v>0.86000000000058208</v>
      </c>
    </row>
    <row r="47" spans="1:8" x14ac:dyDescent="0.2">
      <c r="A47" s="25">
        <v>5400</v>
      </c>
      <c r="B47" s="8" t="s">
        <v>100</v>
      </c>
      <c r="C47" s="10">
        <v>0</v>
      </c>
      <c r="D47" s="10">
        <v>458850</v>
      </c>
      <c r="E47" s="10">
        <f t="shared" si="0"/>
        <v>458850</v>
      </c>
      <c r="F47" s="10">
        <v>458850</v>
      </c>
      <c r="G47" s="10">
        <v>458850</v>
      </c>
      <c r="H47" s="10">
        <f t="shared" si="1"/>
        <v>0</v>
      </c>
    </row>
    <row r="48" spans="1:8" x14ac:dyDescent="0.2">
      <c r="A48" s="25">
        <v>5500</v>
      </c>
      <c r="B48" s="8" t="s">
        <v>101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25">
        <v>5600</v>
      </c>
      <c r="B49" s="8" t="s">
        <v>102</v>
      </c>
      <c r="C49" s="10">
        <v>785000</v>
      </c>
      <c r="D49" s="10">
        <v>1122049.3799999999</v>
      </c>
      <c r="E49" s="10">
        <f t="shared" si="0"/>
        <v>1907049.38</v>
      </c>
      <c r="F49" s="10">
        <v>1907038.88</v>
      </c>
      <c r="G49" s="10">
        <v>1907038.88</v>
      </c>
      <c r="H49" s="10">
        <f t="shared" si="1"/>
        <v>10.5</v>
      </c>
    </row>
    <row r="50" spans="1:8" x14ac:dyDescent="0.2">
      <c r="A50" s="25">
        <v>5700</v>
      </c>
      <c r="B50" s="8" t="s">
        <v>103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25">
        <v>5800</v>
      </c>
      <c r="B51" s="8" t="s">
        <v>104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25">
        <v>5900</v>
      </c>
      <c r="B52" s="8" t="s">
        <v>105</v>
      </c>
      <c r="C52" s="10">
        <v>0</v>
      </c>
      <c r="D52" s="10">
        <v>0</v>
      </c>
      <c r="E52" s="10">
        <f t="shared" si="0"/>
        <v>0</v>
      </c>
      <c r="F52" s="10">
        <v>0</v>
      </c>
      <c r="G52" s="10">
        <v>0</v>
      </c>
      <c r="H52" s="10">
        <f t="shared" si="1"/>
        <v>0</v>
      </c>
    </row>
    <row r="53" spans="1:8" x14ac:dyDescent="0.2">
      <c r="A53" s="26" t="s">
        <v>64</v>
      </c>
      <c r="B53" s="4"/>
      <c r="C53" s="32">
        <f>SUM(C54:C56)</f>
        <v>0</v>
      </c>
      <c r="D53" s="32">
        <f>SUM(D54:D56)</f>
        <v>9589362.5099999998</v>
      </c>
      <c r="E53" s="32">
        <f t="shared" si="0"/>
        <v>9589362.5099999998</v>
      </c>
      <c r="F53" s="32">
        <f>SUM(F54:F56)</f>
        <v>9589362.2899999991</v>
      </c>
      <c r="G53" s="32">
        <f>SUM(G54:G56)</f>
        <v>8421634.7599999998</v>
      </c>
      <c r="H53" s="32">
        <f t="shared" si="1"/>
        <v>0.22000000067055225</v>
      </c>
    </row>
    <row r="54" spans="1:8" x14ac:dyDescent="0.2">
      <c r="A54" s="25">
        <v>6100</v>
      </c>
      <c r="B54" s="8" t="s">
        <v>106</v>
      </c>
      <c r="C54" s="10">
        <v>0</v>
      </c>
      <c r="D54" s="10">
        <v>9589362.5099999998</v>
      </c>
      <c r="E54" s="10">
        <f t="shared" si="0"/>
        <v>9589362.5099999998</v>
      </c>
      <c r="F54" s="10">
        <v>9589362.2899999991</v>
      </c>
      <c r="G54" s="10">
        <v>8421634.7599999998</v>
      </c>
      <c r="H54" s="10">
        <f t="shared" si="1"/>
        <v>0.22000000067055225</v>
      </c>
    </row>
    <row r="55" spans="1:8" x14ac:dyDescent="0.2">
      <c r="A55" s="25">
        <v>6200</v>
      </c>
      <c r="B55" s="8" t="s">
        <v>107</v>
      </c>
      <c r="C55" s="10">
        <v>0</v>
      </c>
      <c r="D55" s="10">
        <v>0</v>
      </c>
      <c r="E55" s="10">
        <f t="shared" si="0"/>
        <v>0</v>
      </c>
      <c r="F55" s="10">
        <v>0</v>
      </c>
      <c r="G55" s="10">
        <v>0</v>
      </c>
      <c r="H55" s="10">
        <f t="shared" si="1"/>
        <v>0</v>
      </c>
    </row>
    <row r="56" spans="1:8" x14ac:dyDescent="0.2">
      <c r="A56" s="25">
        <v>6300</v>
      </c>
      <c r="B56" s="8" t="s">
        <v>108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26" t="s">
        <v>65</v>
      </c>
      <c r="B57" s="4"/>
      <c r="C57" s="32">
        <f>SUM(C58:C64)</f>
        <v>0</v>
      </c>
      <c r="D57" s="32">
        <f>SUM(D58:D64)</f>
        <v>0</v>
      </c>
      <c r="E57" s="32">
        <f t="shared" si="0"/>
        <v>0</v>
      </c>
      <c r="F57" s="32">
        <f>SUM(F58:F64)</f>
        <v>0</v>
      </c>
      <c r="G57" s="32">
        <f>SUM(G58:G64)</f>
        <v>0</v>
      </c>
      <c r="H57" s="32">
        <f t="shared" si="1"/>
        <v>0</v>
      </c>
    </row>
    <row r="58" spans="1:8" x14ac:dyDescent="0.2">
      <c r="A58" s="25">
        <v>7100</v>
      </c>
      <c r="B58" s="8" t="s">
        <v>109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25">
        <v>7200</v>
      </c>
      <c r="B59" s="8" t="s">
        <v>110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25">
        <v>7300</v>
      </c>
      <c r="B60" s="8" t="s">
        <v>111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25">
        <v>7400</v>
      </c>
      <c r="B61" s="8" t="s">
        <v>112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25">
        <v>7500</v>
      </c>
      <c r="B62" s="8" t="s">
        <v>113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25">
        <v>7600</v>
      </c>
      <c r="B63" s="8" t="s">
        <v>114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25">
        <v>7900</v>
      </c>
      <c r="B64" s="8" t="s">
        <v>115</v>
      </c>
      <c r="C64" s="10">
        <v>0</v>
      </c>
      <c r="D64" s="10">
        <v>0</v>
      </c>
      <c r="E64" s="10">
        <f t="shared" si="0"/>
        <v>0</v>
      </c>
      <c r="F64" s="10">
        <v>0</v>
      </c>
      <c r="G64" s="10">
        <v>0</v>
      </c>
      <c r="H64" s="10">
        <f t="shared" si="1"/>
        <v>0</v>
      </c>
    </row>
    <row r="65" spans="1:8" x14ac:dyDescent="0.2">
      <c r="A65" s="26" t="s">
        <v>66</v>
      </c>
      <c r="B65" s="4"/>
      <c r="C65" s="32">
        <f>SUM(C66:C68)</f>
        <v>0</v>
      </c>
      <c r="D65" s="32">
        <f>SUM(D66:D68)</f>
        <v>1690469.32</v>
      </c>
      <c r="E65" s="32">
        <f t="shared" si="0"/>
        <v>1690469.32</v>
      </c>
      <c r="F65" s="32">
        <f>SUM(F66:F68)</f>
        <v>1690469.32</v>
      </c>
      <c r="G65" s="32">
        <f>SUM(G66:G68)</f>
        <v>1690469.32</v>
      </c>
      <c r="H65" s="32">
        <f t="shared" si="1"/>
        <v>0</v>
      </c>
    </row>
    <row r="66" spans="1:8" x14ac:dyDescent="0.2">
      <c r="A66" s="25">
        <v>8100</v>
      </c>
      <c r="B66" s="8" t="s">
        <v>37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25">
        <v>8300</v>
      </c>
      <c r="B67" s="8" t="s">
        <v>38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25">
        <v>8500</v>
      </c>
      <c r="B68" s="8" t="s">
        <v>39</v>
      </c>
      <c r="C68" s="10">
        <v>0</v>
      </c>
      <c r="D68" s="10">
        <v>1690469.32</v>
      </c>
      <c r="E68" s="10">
        <f t="shared" si="0"/>
        <v>1690469.32</v>
      </c>
      <c r="F68" s="10">
        <v>1690469.32</v>
      </c>
      <c r="G68" s="10">
        <v>1690469.32</v>
      </c>
      <c r="H68" s="10">
        <f t="shared" si="1"/>
        <v>0</v>
      </c>
    </row>
    <row r="69" spans="1:8" x14ac:dyDescent="0.2">
      <c r="A69" s="26" t="s">
        <v>67</v>
      </c>
      <c r="B69" s="4"/>
      <c r="C69" s="32">
        <f>SUM(C70:C76)</f>
        <v>0</v>
      </c>
      <c r="D69" s="32">
        <f>SUM(D70:D76)</f>
        <v>0</v>
      </c>
      <c r="E69" s="32">
        <f t="shared" si="0"/>
        <v>0</v>
      </c>
      <c r="F69" s="32">
        <f>SUM(F70:F76)</f>
        <v>0</v>
      </c>
      <c r="G69" s="32">
        <f>SUM(G70:G76)</f>
        <v>0</v>
      </c>
      <c r="H69" s="32">
        <f t="shared" si="1"/>
        <v>0</v>
      </c>
    </row>
    <row r="70" spans="1:8" x14ac:dyDescent="0.2">
      <c r="A70" s="25">
        <v>9100</v>
      </c>
      <c r="B70" s="8" t="s">
        <v>116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25">
        <v>9200</v>
      </c>
      <c r="B71" s="8" t="s">
        <v>117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25">
        <v>9300</v>
      </c>
      <c r="B72" s="8" t="s">
        <v>118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25">
        <v>9400</v>
      </c>
      <c r="B73" s="8" t="s">
        <v>119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25">
        <v>9500</v>
      </c>
      <c r="B74" s="8" t="s">
        <v>120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25">
        <v>9600</v>
      </c>
      <c r="B75" s="8" t="s">
        <v>121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29">
        <v>9900</v>
      </c>
      <c r="B76" s="9" t="s">
        <v>122</v>
      </c>
      <c r="C76" s="33">
        <v>0</v>
      </c>
      <c r="D76" s="33">
        <v>0</v>
      </c>
      <c r="E76" s="33">
        <f t="shared" si="2"/>
        <v>0</v>
      </c>
      <c r="F76" s="33">
        <v>0</v>
      </c>
      <c r="G76" s="33">
        <v>0</v>
      </c>
      <c r="H76" s="33">
        <f t="shared" si="3"/>
        <v>0</v>
      </c>
    </row>
    <row r="77" spans="1:8" x14ac:dyDescent="0.2">
      <c r="A77" s="5"/>
      <c r="B77" s="27" t="s">
        <v>51</v>
      </c>
      <c r="C77" s="34">
        <f t="shared" ref="C77:H77" si="4">SUM(C5+C13+C23+C33+C43+C53+C57+C65+C69)</f>
        <v>87842077.719999999</v>
      </c>
      <c r="D77" s="34">
        <f t="shared" si="4"/>
        <v>8968900.9299999997</v>
      </c>
      <c r="E77" s="34">
        <f t="shared" si="4"/>
        <v>96810978.649999991</v>
      </c>
      <c r="F77" s="34">
        <f t="shared" si="4"/>
        <v>96707109.339999974</v>
      </c>
      <c r="G77" s="34">
        <f t="shared" si="4"/>
        <v>95261135.539999992</v>
      </c>
      <c r="H77" s="34">
        <f t="shared" si="4"/>
        <v>103869.31000000704</v>
      </c>
    </row>
    <row r="79" spans="1:8" x14ac:dyDescent="0.2">
      <c r="A79" s="1" t="s">
        <v>126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showGridLines="0" zoomScaleNormal="100" workbookViewId="0">
      <selection activeCell="C5" sqref="C5:H10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36" t="s">
        <v>130</v>
      </c>
      <c r="B1" s="37"/>
      <c r="C1" s="37"/>
      <c r="D1" s="37"/>
      <c r="E1" s="37"/>
      <c r="F1" s="37"/>
      <c r="G1" s="37"/>
      <c r="H1" s="38"/>
    </row>
    <row r="2" spans="1:8" x14ac:dyDescent="0.2">
      <c r="A2" s="41" t="s">
        <v>52</v>
      </c>
      <c r="B2" s="42"/>
      <c r="C2" s="36" t="s">
        <v>58</v>
      </c>
      <c r="D2" s="37"/>
      <c r="E2" s="37"/>
      <c r="F2" s="37"/>
      <c r="G2" s="38"/>
      <c r="H2" s="39" t="s">
        <v>57</v>
      </c>
    </row>
    <row r="3" spans="1:8" ht="24.95" customHeight="1" x14ac:dyDescent="0.2">
      <c r="A3" s="43"/>
      <c r="B3" s="44"/>
      <c r="C3" s="6" t="s">
        <v>53</v>
      </c>
      <c r="D3" s="6" t="s">
        <v>123</v>
      </c>
      <c r="E3" s="6" t="s">
        <v>54</v>
      </c>
      <c r="F3" s="6" t="s">
        <v>55</v>
      </c>
      <c r="G3" s="6" t="s">
        <v>56</v>
      </c>
      <c r="H3" s="40"/>
    </row>
    <row r="4" spans="1:8" x14ac:dyDescent="0.2">
      <c r="A4" s="45"/>
      <c r="B4" s="46"/>
      <c r="C4" s="7">
        <v>1</v>
      </c>
      <c r="D4" s="7">
        <v>2</v>
      </c>
      <c r="E4" s="7" t="s">
        <v>124</v>
      </c>
      <c r="F4" s="7">
        <v>4</v>
      </c>
      <c r="G4" s="7">
        <v>5</v>
      </c>
      <c r="H4" s="7" t="s">
        <v>125</v>
      </c>
    </row>
    <row r="5" spans="1:8" x14ac:dyDescent="0.2">
      <c r="A5" s="3"/>
      <c r="B5" s="11" t="s">
        <v>0</v>
      </c>
      <c r="C5" s="10">
        <v>86027887.719999999</v>
      </c>
      <c r="D5" s="10">
        <v>-4137818.56</v>
      </c>
      <c r="E5" s="10">
        <f>C5+D5</f>
        <v>81890069.159999996</v>
      </c>
      <c r="F5" s="10">
        <v>81786213.769999996</v>
      </c>
      <c r="G5" s="10">
        <v>81507967.5</v>
      </c>
      <c r="H5" s="10">
        <f>E5-F5</f>
        <v>103855.3900000006</v>
      </c>
    </row>
    <row r="6" spans="1:8" x14ac:dyDescent="0.2">
      <c r="A6" s="3"/>
      <c r="B6" s="11" t="s">
        <v>1</v>
      </c>
      <c r="C6" s="10">
        <v>1814190</v>
      </c>
      <c r="D6" s="10">
        <v>13106719.49</v>
      </c>
      <c r="E6" s="10">
        <f>C6+D6</f>
        <v>14920909.49</v>
      </c>
      <c r="F6" s="10">
        <v>14920895.57</v>
      </c>
      <c r="G6" s="10">
        <v>13753168.039999999</v>
      </c>
      <c r="H6" s="10">
        <f>E6-F6</f>
        <v>13.919999999925494</v>
      </c>
    </row>
    <row r="7" spans="1:8" x14ac:dyDescent="0.2">
      <c r="A7" s="3"/>
      <c r="B7" s="11" t="s">
        <v>2</v>
      </c>
      <c r="C7" s="10">
        <v>0</v>
      </c>
      <c r="D7" s="10">
        <v>0</v>
      </c>
      <c r="E7" s="10">
        <f>C7+D7</f>
        <v>0</v>
      </c>
      <c r="F7" s="10">
        <v>0</v>
      </c>
      <c r="G7" s="10">
        <v>0</v>
      </c>
      <c r="H7" s="10">
        <f>E7-F7</f>
        <v>0</v>
      </c>
    </row>
    <row r="8" spans="1:8" x14ac:dyDescent="0.2">
      <c r="A8" s="3"/>
      <c r="B8" s="11" t="s">
        <v>40</v>
      </c>
      <c r="C8" s="10">
        <v>0</v>
      </c>
      <c r="D8" s="10">
        <v>0</v>
      </c>
      <c r="E8" s="10">
        <f>C8+D8</f>
        <v>0</v>
      </c>
      <c r="F8" s="10">
        <v>0</v>
      </c>
      <c r="G8" s="10">
        <v>0</v>
      </c>
      <c r="H8" s="10">
        <f>E8-F8</f>
        <v>0</v>
      </c>
    </row>
    <row r="9" spans="1:8" x14ac:dyDescent="0.2">
      <c r="A9" s="3"/>
      <c r="B9" s="30" t="s">
        <v>37</v>
      </c>
      <c r="C9" s="33">
        <v>0</v>
      </c>
      <c r="D9" s="33">
        <v>0</v>
      </c>
      <c r="E9" s="33">
        <f>C9+D9</f>
        <v>0</v>
      </c>
      <c r="F9" s="33">
        <v>0</v>
      </c>
      <c r="G9" s="33">
        <v>0</v>
      </c>
      <c r="H9" s="33">
        <f>E9-F9</f>
        <v>0</v>
      </c>
    </row>
    <row r="10" spans="1:8" x14ac:dyDescent="0.2">
      <c r="A10" s="12"/>
      <c r="B10" s="27" t="s">
        <v>51</v>
      </c>
      <c r="C10" s="34">
        <f t="shared" ref="C10:H10" si="0">SUM(C5+C6+C7+C8+C9)</f>
        <v>87842077.719999999</v>
      </c>
      <c r="D10" s="34">
        <f t="shared" si="0"/>
        <v>8968900.9299999997</v>
      </c>
      <c r="E10" s="34">
        <f t="shared" si="0"/>
        <v>96810978.649999991</v>
      </c>
      <c r="F10" s="34">
        <f t="shared" si="0"/>
        <v>96707109.340000004</v>
      </c>
      <c r="G10" s="34">
        <f t="shared" si="0"/>
        <v>95261135.539999992</v>
      </c>
      <c r="H10" s="34">
        <f t="shared" si="0"/>
        <v>103869.31000000052</v>
      </c>
    </row>
    <row r="12" spans="1:8" x14ac:dyDescent="0.2">
      <c r="A12" s="1" t="s">
        <v>126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4"/>
  <sheetViews>
    <sheetView showGridLines="0" topLeftCell="A13" workbookViewId="0">
      <selection activeCell="A15" sqref="A15:J15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36" t="s">
        <v>141</v>
      </c>
      <c r="B1" s="37"/>
      <c r="C1" s="37"/>
      <c r="D1" s="37"/>
      <c r="E1" s="37"/>
      <c r="F1" s="37"/>
      <c r="G1" s="37"/>
      <c r="H1" s="38"/>
    </row>
    <row r="2" spans="1:8" x14ac:dyDescent="0.2">
      <c r="A2" s="41" t="s">
        <v>52</v>
      </c>
      <c r="B2" s="42"/>
      <c r="C2" s="36" t="s">
        <v>58</v>
      </c>
      <c r="D2" s="37"/>
      <c r="E2" s="37"/>
      <c r="F2" s="37"/>
      <c r="G2" s="38"/>
      <c r="H2" s="39" t="s">
        <v>57</v>
      </c>
    </row>
    <row r="3" spans="1:8" ht="24.95" customHeight="1" x14ac:dyDescent="0.2">
      <c r="A3" s="43"/>
      <c r="B3" s="44"/>
      <c r="C3" s="6" t="s">
        <v>53</v>
      </c>
      <c r="D3" s="6" t="s">
        <v>123</v>
      </c>
      <c r="E3" s="6" t="s">
        <v>54</v>
      </c>
      <c r="F3" s="6" t="s">
        <v>55</v>
      </c>
      <c r="G3" s="6" t="s">
        <v>56</v>
      </c>
      <c r="H3" s="40"/>
    </row>
    <row r="4" spans="1:8" x14ac:dyDescent="0.2">
      <c r="A4" s="45"/>
      <c r="B4" s="46"/>
      <c r="C4" s="7">
        <v>1</v>
      </c>
      <c r="D4" s="7">
        <v>2</v>
      </c>
      <c r="E4" s="7" t="s">
        <v>124</v>
      </c>
      <c r="F4" s="7">
        <v>4</v>
      </c>
      <c r="G4" s="7">
        <v>5</v>
      </c>
      <c r="H4" s="7" t="s">
        <v>125</v>
      </c>
    </row>
    <row r="5" spans="1:8" x14ac:dyDescent="0.2">
      <c r="A5" s="16"/>
      <c r="B5" s="14"/>
      <c r="C5" s="18"/>
      <c r="D5" s="18"/>
      <c r="E5" s="18"/>
      <c r="F5" s="18"/>
      <c r="G5" s="18"/>
      <c r="H5" s="18"/>
    </row>
    <row r="6" spans="1:8" x14ac:dyDescent="0.2">
      <c r="A6" s="2"/>
      <c r="B6" s="13" t="s">
        <v>131</v>
      </c>
      <c r="C6" s="10">
        <v>3561437</v>
      </c>
      <c r="D6" s="10">
        <v>1483194.26</v>
      </c>
      <c r="E6" s="10">
        <f>C6+D6</f>
        <v>5044631.26</v>
      </c>
      <c r="F6" s="10">
        <v>4943902.7300000004</v>
      </c>
      <c r="G6" s="10">
        <v>4943902.7300000004</v>
      </c>
      <c r="H6" s="10">
        <f>E6-F6</f>
        <v>100728.52999999933</v>
      </c>
    </row>
    <row r="7" spans="1:8" x14ac:dyDescent="0.2">
      <c r="A7" s="2"/>
      <c r="B7" s="13" t="s">
        <v>132</v>
      </c>
      <c r="C7" s="10">
        <v>8346198.7199999997</v>
      </c>
      <c r="D7" s="10">
        <v>-1791587.01</v>
      </c>
      <c r="E7" s="10">
        <f t="shared" ref="E7:E12" si="0">C7+D7</f>
        <v>6554611.71</v>
      </c>
      <c r="F7" s="10">
        <v>6660651.3700000001</v>
      </c>
      <c r="G7" s="10">
        <v>6546654.4699999997</v>
      </c>
      <c r="H7" s="10">
        <f t="shared" ref="H7:H12" si="1">E7-F7</f>
        <v>-106039.66000000015</v>
      </c>
    </row>
    <row r="8" spans="1:8" x14ac:dyDescent="0.2">
      <c r="A8" s="2"/>
      <c r="B8" s="13" t="s">
        <v>133</v>
      </c>
      <c r="C8" s="10">
        <v>7560617</v>
      </c>
      <c r="D8" s="10">
        <v>1117570</v>
      </c>
      <c r="E8" s="10">
        <f t="shared" si="0"/>
        <v>8678187</v>
      </c>
      <c r="F8" s="10">
        <v>8672749.5899999999</v>
      </c>
      <c r="G8" s="10">
        <v>8672749.5899999999</v>
      </c>
      <c r="H8" s="10">
        <f t="shared" si="1"/>
        <v>5437.410000000149</v>
      </c>
    </row>
    <row r="9" spans="1:8" x14ac:dyDescent="0.2">
      <c r="A9" s="2"/>
      <c r="B9" s="13" t="s">
        <v>134</v>
      </c>
      <c r="C9" s="10">
        <v>14398033</v>
      </c>
      <c r="D9" s="10">
        <v>585143</v>
      </c>
      <c r="E9" s="10">
        <f t="shared" si="0"/>
        <v>14983176</v>
      </c>
      <c r="F9" s="10">
        <v>14950392.640000001</v>
      </c>
      <c r="G9" s="10">
        <v>14952502.98</v>
      </c>
      <c r="H9" s="10">
        <f t="shared" si="1"/>
        <v>32783.359999999404</v>
      </c>
    </row>
    <row r="10" spans="1:8" x14ac:dyDescent="0.2">
      <c r="A10" s="2"/>
      <c r="B10" s="13" t="s">
        <v>135</v>
      </c>
      <c r="C10" s="10">
        <v>2614469</v>
      </c>
      <c r="D10" s="10">
        <v>-186304</v>
      </c>
      <c r="E10" s="10">
        <f t="shared" si="0"/>
        <v>2428165</v>
      </c>
      <c r="F10" s="10">
        <v>2439406.1</v>
      </c>
      <c r="G10" s="10">
        <v>2438280.7599999998</v>
      </c>
      <c r="H10" s="10">
        <f t="shared" si="1"/>
        <v>-11241.100000000093</v>
      </c>
    </row>
    <row r="11" spans="1:8" x14ac:dyDescent="0.2">
      <c r="A11" s="2"/>
      <c r="B11" s="13" t="s">
        <v>136</v>
      </c>
      <c r="C11" s="10">
        <v>16408108</v>
      </c>
      <c r="D11" s="10">
        <v>325965.46000000002</v>
      </c>
      <c r="E11" s="10">
        <f t="shared" si="0"/>
        <v>16734073.460000001</v>
      </c>
      <c r="F11" s="10">
        <v>16734767.380000001</v>
      </c>
      <c r="G11" s="10">
        <v>16790780.829999998</v>
      </c>
      <c r="H11" s="10">
        <f t="shared" si="1"/>
        <v>-693.91999999992549</v>
      </c>
    </row>
    <row r="12" spans="1:8" x14ac:dyDescent="0.2">
      <c r="A12" s="2"/>
      <c r="B12" s="13" t="s">
        <v>137</v>
      </c>
      <c r="C12" s="10">
        <v>11429074</v>
      </c>
      <c r="D12" s="10">
        <v>-43153.82</v>
      </c>
      <c r="E12" s="10">
        <f t="shared" si="0"/>
        <v>11385920.18</v>
      </c>
      <c r="F12" s="10">
        <v>11382715.279999999</v>
      </c>
      <c r="G12" s="10">
        <v>11285537.609999999</v>
      </c>
      <c r="H12" s="10">
        <f t="shared" si="1"/>
        <v>3204.9000000003725</v>
      </c>
    </row>
    <row r="13" spans="1:8" x14ac:dyDescent="0.2">
      <c r="A13" s="2"/>
      <c r="B13" s="13" t="s">
        <v>138</v>
      </c>
      <c r="C13" s="10">
        <v>5364901</v>
      </c>
      <c r="D13" s="10">
        <v>6920093.5199999996</v>
      </c>
      <c r="E13" s="10">
        <f t="shared" ref="E13" si="2">C13+D13</f>
        <v>12284994.52</v>
      </c>
      <c r="F13" s="10">
        <v>12223322.640000001</v>
      </c>
      <c r="G13" s="10">
        <v>12280321.09</v>
      </c>
      <c r="H13" s="10">
        <f t="shared" ref="H13" si="3">E13-F13</f>
        <v>61671.879999998957</v>
      </c>
    </row>
    <row r="14" spans="1:8" x14ac:dyDescent="0.2">
      <c r="A14" s="2"/>
      <c r="B14" s="13" t="s">
        <v>139</v>
      </c>
      <c r="C14" s="10">
        <v>14959930</v>
      </c>
      <c r="D14" s="10">
        <v>1132963.8400000001</v>
      </c>
      <c r="E14" s="10">
        <f t="shared" ref="E14" si="4">C14+D14</f>
        <v>16092893.84</v>
      </c>
      <c r="F14" s="10">
        <v>16077369.390000001</v>
      </c>
      <c r="G14" s="10">
        <v>14728573.26</v>
      </c>
      <c r="H14" s="10">
        <f t="shared" ref="H14" si="5">E14-F14</f>
        <v>15524.449999999255</v>
      </c>
    </row>
    <row r="15" spans="1:8" x14ac:dyDescent="0.2">
      <c r="A15" s="2"/>
      <c r="B15" s="13" t="s">
        <v>140</v>
      </c>
      <c r="C15" s="10">
        <v>3199310</v>
      </c>
      <c r="D15" s="10">
        <v>-574984.31999999995</v>
      </c>
      <c r="E15" s="10">
        <f t="shared" ref="E15" si="6">C15+D15</f>
        <v>2624325.6800000002</v>
      </c>
      <c r="F15" s="10">
        <v>2621832.2200000002</v>
      </c>
      <c r="G15" s="10">
        <v>2621832.2200000002</v>
      </c>
      <c r="H15" s="10">
        <f t="shared" ref="H15" si="7">E15-F15</f>
        <v>2493.4599999999627</v>
      </c>
    </row>
    <row r="16" spans="1:8" x14ac:dyDescent="0.2">
      <c r="A16" s="2"/>
      <c r="B16" s="13"/>
      <c r="C16" s="10"/>
      <c r="D16" s="10"/>
      <c r="E16" s="10"/>
      <c r="F16" s="10"/>
      <c r="G16" s="10"/>
      <c r="H16" s="10"/>
    </row>
    <row r="17" spans="1:8" x14ac:dyDescent="0.2">
      <c r="A17" s="15"/>
      <c r="B17" s="28" t="s">
        <v>51</v>
      </c>
      <c r="C17" s="35">
        <f t="shared" ref="C17:H17" si="8">SUM(C6:C16)</f>
        <v>87842077.719999999</v>
      </c>
      <c r="D17" s="35">
        <f t="shared" si="8"/>
        <v>8968900.9299999997</v>
      </c>
      <c r="E17" s="35">
        <f t="shared" si="8"/>
        <v>96810978.650000006</v>
      </c>
      <c r="F17" s="35">
        <f t="shared" si="8"/>
        <v>96707109.340000004</v>
      </c>
      <c r="G17" s="35">
        <f t="shared" si="8"/>
        <v>95261135.539999992</v>
      </c>
      <c r="H17" s="35">
        <f t="shared" si="8"/>
        <v>103869.30999999726</v>
      </c>
    </row>
    <row r="20" spans="1:8" ht="45" customHeight="1" x14ac:dyDescent="0.2">
      <c r="A20" s="36" t="s">
        <v>142</v>
      </c>
      <c r="B20" s="37"/>
      <c r="C20" s="37"/>
      <c r="D20" s="37"/>
      <c r="E20" s="37"/>
      <c r="F20" s="37"/>
      <c r="G20" s="37"/>
      <c r="H20" s="38"/>
    </row>
    <row r="21" spans="1:8" x14ac:dyDescent="0.2">
      <c r="A21" s="41" t="s">
        <v>52</v>
      </c>
      <c r="B21" s="42"/>
      <c r="C21" s="36" t="s">
        <v>58</v>
      </c>
      <c r="D21" s="37"/>
      <c r="E21" s="37"/>
      <c r="F21" s="37"/>
      <c r="G21" s="38"/>
      <c r="H21" s="39" t="s">
        <v>57</v>
      </c>
    </row>
    <row r="22" spans="1:8" ht="22.5" x14ac:dyDescent="0.2">
      <c r="A22" s="43"/>
      <c r="B22" s="44"/>
      <c r="C22" s="6" t="s">
        <v>53</v>
      </c>
      <c r="D22" s="6" t="s">
        <v>123</v>
      </c>
      <c r="E22" s="6" t="s">
        <v>54</v>
      </c>
      <c r="F22" s="6" t="s">
        <v>55</v>
      </c>
      <c r="G22" s="6" t="s">
        <v>56</v>
      </c>
      <c r="H22" s="40"/>
    </row>
    <row r="23" spans="1:8" x14ac:dyDescent="0.2">
      <c r="A23" s="45"/>
      <c r="B23" s="46"/>
      <c r="C23" s="7">
        <v>1</v>
      </c>
      <c r="D23" s="7">
        <v>2</v>
      </c>
      <c r="E23" s="7" t="s">
        <v>124</v>
      </c>
      <c r="F23" s="7">
        <v>4</v>
      </c>
      <c r="G23" s="7">
        <v>5</v>
      </c>
      <c r="H23" s="7" t="s">
        <v>125</v>
      </c>
    </row>
    <row r="24" spans="1:8" x14ac:dyDescent="0.2">
      <c r="A24" s="2"/>
      <c r="B24" s="1" t="s">
        <v>8</v>
      </c>
      <c r="C24" s="10">
        <v>0</v>
      </c>
      <c r="D24" s="10">
        <v>0</v>
      </c>
      <c r="E24" s="10">
        <f>C24+D24</f>
        <v>0</v>
      </c>
      <c r="F24" s="10">
        <v>0</v>
      </c>
      <c r="G24" s="10">
        <v>0</v>
      </c>
      <c r="H24" s="10">
        <f>E24-F24</f>
        <v>0</v>
      </c>
    </row>
    <row r="25" spans="1:8" x14ac:dyDescent="0.2">
      <c r="A25" s="2"/>
      <c r="B25" s="1" t="s">
        <v>9</v>
      </c>
      <c r="C25" s="10">
        <v>0</v>
      </c>
      <c r="D25" s="10">
        <v>0</v>
      </c>
      <c r="E25" s="10">
        <f t="shared" ref="E25:E27" si="9">C25+D25</f>
        <v>0</v>
      </c>
      <c r="F25" s="10">
        <v>0</v>
      </c>
      <c r="G25" s="10">
        <v>0</v>
      </c>
      <c r="H25" s="10">
        <f t="shared" ref="H25:H27" si="10">E25-F25</f>
        <v>0</v>
      </c>
    </row>
    <row r="26" spans="1:8" x14ac:dyDescent="0.2">
      <c r="A26" s="2"/>
      <c r="B26" s="1" t="s">
        <v>10</v>
      </c>
      <c r="C26" s="10">
        <v>0</v>
      </c>
      <c r="D26" s="10">
        <v>0</v>
      </c>
      <c r="E26" s="10">
        <f t="shared" si="9"/>
        <v>0</v>
      </c>
      <c r="F26" s="10">
        <v>0</v>
      </c>
      <c r="G26" s="10">
        <v>0</v>
      </c>
      <c r="H26" s="10">
        <f t="shared" si="10"/>
        <v>0</v>
      </c>
    </row>
    <row r="27" spans="1:8" x14ac:dyDescent="0.2">
      <c r="A27" s="2"/>
      <c r="B27" s="1" t="s">
        <v>127</v>
      </c>
      <c r="C27" s="10">
        <v>0</v>
      </c>
      <c r="D27" s="10">
        <v>0</v>
      </c>
      <c r="E27" s="10">
        <f t="shared" si="9"/>
        <v>0</v>
      </c>
      <c r="F27" s="10">
        <v>0</v>
      </c>
      <c r="G27" s="10">
        <v>0</v>
      </c>
      <c r="H27" s="10">
        <f t="shared" si="10"/>
        <v>0</v>
      </c>
    </row>
    <row r="28" spans="1:8" x14ac:dyDescent="0.2">
      <c r="A28" s="15"/>
      <c r="B28" s="28" t="s">
        <v>51</v>
      </c>
      <c r="C28" s="35">
        <f t="shared" ref="C28:H28" si="11">SUM(C24:C27)</f>
        <v>0</v>
      </c>
      <c r="D28" s="35">
        <f t="shared" si="11"/>
        <v>0</v>
      </c>
      <c r="E28" s="35">
        <f t="shared" si="11"/>
        <v>0</v>
      </c>
      <c r="F28" s="35">
        <f t="shared" si="11"/>
        <v>0</v>
      </c>
      <c r="G28" s="35">
        <f t="shared" si="11"/>
        <v>0</v>
      </c>
      <c r="H28" s="35">
        <f t="shared" si="11"/>
        <v>0</v>
      </c>
    </row>
    <row r="31" spans="1:8" ht="45" customHeight="1" x14ac:dyDescent="0.2">
      <c r="A31" s="36" t="s">
        <v>143</v>
      </c>
      <c r="B31" s="37"/>
      <c r="C31" s="37"/>
      <c r="D31" s="37"/>
      <c r="E31" s="37"/>
      <c r="F31" s="37"/>
      <c r="G31" s="37"/>
      <c r="H31" s="38"/>
    </row>
    <row r="32" spans="1:8" x14ac:dyDescent="0.2">
      <c r="A32" s="41" t="s">
        <v>52</v>
      </c>
      <c r="B32" s="42"/>
      <c r="C32" s="36" t="s">
        <v>58</v>
      </c>
      <c r="D32" s="37"/>
      <c r="E32" s="37"/>
      <c r="F32" s="37"/>
      <c r="G32" s="38"/>
      <c r="H32" s="39" t="s">
        <v>57</v>
      </c>
    </row>
    <row r="33" spans="1:8" ht="22.5" x14ac:dyDescent="0.2">
      <c r="A33" s="43"/>
      <c r="B33" s="44"/>
      <c r="C33" s="6" t="s">
        <v>53</v>
      </c>
      <c r="D33" s="6" t="s">
        <v>123</v>
      </c>
      <c r="E33" s="6" t="s">
        <v>54</v>
      </c>
      <c r="F33" s="6" t="s">
        <v>55</v>
      </c>
      <c r="G33" s="6" t="s">
        <v>56</v>
      </c>
      <c r="H33" s="40"/>
    </row>
    <row r="34" spans="1:8" x14ac:dyDescent="0.2">
      <c r="A34" s="45"/>
      <c r="B34" s="46"/>
      <c r="C34" s="7">
        <v>1</v>
      </c>
      <c r="D34" s="7">
        <v>2</v>
      </c>
      <c r="E34" s="7" t="s">
        <v>124</v>
      </c>
      <c r="F34" s="7">
        <v>4</v>
      </c>
      <c r="G34" s="7">
        <v>5</v>
      </c>
      <c r="H34" s="7" t="s">
        <v>125</v>
      </c>
    </row>
    <row r="35" spans="1:8" x14ac:dyDescent="0.2">
      <c r="A35" s="2"/>
      <c r="B35" s="17" t="s">
        <v>12</v>
      </c>
      <c r="C35" s="10">
        <v>87842077.719999999</v>
      </c>
      <c r="D35" s="10">
        <v>8968900.9299999997</v>
      </c>
      <c r="E35" s="10">
        <f t="shared" ref="E35:E41" si="12">C35+D35</f>
        <v>96810978.650000006</v>
      </c>
      <c r="F35" s="10">
        <v>96707109.340000004</v>
      </c>
      <c r="G35" s="10">
        <v>95261135.540000007</v>
      </c>
      <c r="H35" s="10">
        <f t="shared" ref="H35:H41" si="13">E35-F35</f>
        <v>103869.31000000238</v>
      </c>
    </row>
    <row r="36" spans="1:8" x14ac:dyDescent="0.2">
      <c r="A36" s="2"/>
      <c r="B36" s="17" t="s">
        <v>11</v>
      </c>
      <c r="C36" s="10">
        <v>0</v>
      </c>
      <c r="D36" s="10">
        <v>0</v>
      </c>
      <c r="E36" s="10">
        <f t="shared" si="12"/>
        <v>0</v>
      </c>
      <c r="F36" s="10">
        <v>0</v>
      </c>
      <c r="G36" s="10">
        <v>0</v>
      </c>
      <c r="H36" s="10">
        <f t="shared" si="13"/>
        <v>0</v>
      </c>
    </row>
    <row r="37" spans="1:8" x14ac:dyDescent="0.2">
      <c r="A37" s="2"/>
      <c r="B37" s="17" t="s">
        <v>13</v>
      </c>
      <c r="C37" s="10">
        <v>0</v>
      </c>
      <c r="D37" s="10">
        <v>0</v>
      </c>
      <c r="E37" s="10">
        <f t="shared" si="12"/>
        <v>0</v>
      </c>
      <c r="F37" s="10">
        <v>0</v>
      </c>
      <c r="G37" s="10">
        <v>0</v>
      </c>
      <c r="H37" s="10">
        <f t="shared" si="13"/>
        <v>0</v>
      </c>
    </row>
    <row r="38" spans="1:8" x14ac:dyDescent="0.2">
      <c r="A38" s="2"/>
      <c r="B38" s="17" t="s">
        <v>25</v>
      </c>
      <c r="C38" s="10">
        <v>0</v>
      </c>
      <c r="D38" s="10">
        <v>0</v>
      </c>
      <c r="E38" s="10">
        <f t="shared" si="12"/>
        <v>0</v>
      </c>
      <c r="F38" s="10">
        <v>0</v>
      </c>
      <c r="G38" s="10">
        <v>0</v>
      </c>
      <c r="H38" s="10">
        <f t="shared" si="13"/>
        <v>0</v>
      </c>
    </row>
    <row r="39" spans="1:8" ht="11.25" customHeight="1" x14ac:dyDescent="0.2">
      <c r="A39" s="2"/>
      <c r="B39" s="17" t="s">
        <v>26</v>
      </c>
      <c r="C39" s="10">
        <v>0</v>
      </c>
      <c r="D39" s="10">
        <v>0</v>
      </c>
      <c r="E39" s="10">
        <f t="shared" si="12"/>
        <v>0</v>
      </c>
      <c r="F39" s="10">
        <v>0</v>
      </c>
      <c r="G39" s="10">
        <v>0</v>
      </c>
      <c r="H39" s="10">
        <f t="shared" si="13"/>
        <v>0</v>
      </c>
    </row>
    <row r="40" spans="1:8" x14ac:dyDescent="0.2">
      <c r="A40" s="2"/>
      <c r="B40" s="17" t="s">
        <v>33</v>
      </c>
      <c r="C40" s="10">
        <v>0</v>
      </c>
      <c r="D40" s="10">
        <v>0</v>
      </c>
      <c r="E40" s="10">
        <f t="shared" si="12"/>
        <v>0</v>
      </c>
      <c r="F40" s="10">
        <v>0</v>
      </c>
      <c r="G40" s="10">
        <v>0</v>
      </c>
      <c r="H40" s="10">
        <f t="shared" si="13"/>
        <v>0</v>
      </c>
    </row>
    <row r="41" spans="1:8" x14ac:dyDescent="0.2">
      <c r="A41" s="2"/>
      <c r="B41" s="17" t="s">
        <v>14</v>
      </c>
      <c r="C41" s="10">
        <v>0</v>
      </c>
      <c r="D41" s="10">
        <v>0</v>
      </c>
      <c r="E41" s="10">
        <f t="shared" si="12"/>
        <v>0</v>
      </c>
      <c r="F41" s="10">
        <v>0</v>
      </c>
      <c r="G41" s="10">
        <v>0</v>
      </c>
      <c r="H41" s="10">
        <f t="shared" si="13"/>
        <v>0</v>
      </c>
    </row>
    <row r="42" spans="1:8" x14ac:dyDescent="0.2">
      <c r="A42" s="15"/>
      <c r="B42" s="28" t="s">
        <v>51</v>
      </c>
      <c r="C42" s="35">
        <f t="shared" ref="C42:H42" si="14">SUM(C35:C41)</f>
        <v>87842077.719999999</v>
      </c>
      <c r="D42" s="35">
        <f t="shared" si="14"/>
        <v>8968900.9299999997</v>
      </c>
      <c r="E42" s="35">
        <f t="shared" si="14"/>
        <v>96810978.650000006</v>
      </c>
      <c r="F42" s="35">
        <f t="shared" si="14"/>
        <v>96707109.340000004</v>
      </c>
      <c r="G42" s="35">
        <f t="shared" si="14"/>
        <v>95261135.540000007</v>
      </c>
      <c r="H42" s="35">
        <f t="shared" si="14"/>
        <v>103869.31000000238</v>
      </c>
    </row>
    <row r="44" spans="1:8" x14ac:dyDescent="0.2">
      <c r="A44" s="1" t="s">
        <v>126</v>
      </c>
    </row>
  </sheetData>
  <sheetProtection formatCells="0" formatColumns="0" formatRows="0" insertRows="0" deleteRows="0" autoFilter="0"/>
  <mergeCells count="12">
    <mergeCell ref="A31:H31"/>
    <mergeCell ref="A32:B34"/>
    <mergeCell ref="C32:G32"/>
    <mergeCell ref="H32:H33"/>
    <mergeCell ref="C21:G21"/>
    <mergeCell ref="H21:H22"/>
    <mergeCell ref="A1:H1"/>
    <mergeCell ref="A2:B4"/>
    <mergeCell ref="A20:H20"/>
    <mergeCell ref="A21:B23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9"/>
  <sheetViews>
    <sheetView showGridLines="0" workbookViewId="0">
      <selection activeCell="E4" sqref="E4"/>
    </sheetView>
  </sheetViews>
  <sheetFormatPr baseColWidth="10" defaultRowHeight="11.25" x14ac:dyDescent="0.2"/>
  <cols>
    <col min="1" max="1" width="1.33203125" style="1" customWidth="1"/>
    <col min="2" max="2" width="79" style="1" customWidth="1"/>
    <col min="3" max="8" width="18.33203125" style="1" customWidth="1"/>
    <col min="9" max="16384" width="12" style="1"/>
  </cols>
  <sheetData>
    <row r="1" spans="1:8" ht="50.1" customHeight="1" x14ac:dyDescent="0.2">
      <c r="A1" s="36" t="s">
        <v>144</v>
      </c>
      <c r="B1" s="37"/>
      <c r="C1" s="37"/>
      <c r="D1" s="37"/>
      <c r="E1" s="37"/>
      <c r="F1" s="37"/>
      <c r="G1" s="37"/>
      <c r="H1" s="38"/>
    </row>
    <row r="2" spans="1:8" x14ac:dyDescent="0.2">
      <c r="A2" s="41" t="s">
        <v>52</v>
      </c>
      <c r="B2" s="42"/>
      <c r="C2" s="36" t="s">
        <v>58</v>
      </c>
      <c r="D2" s="37"/>
      <c r="E2" s="37"/>
      <c r="F2" s="37"/>
      <c r="G2" s="38"/>
      <c r="H2" s="39" t="s">
        <v>57</v>
      </c>
    </row>
    <row r="3" spans="1:8" ht="24.95" customHeight="1" x14ac:dyDescent="0.2">
      <c r="A3" s="43"/>
      <c r="B3" s="44"/>
      <c r="C3" s="6" t="s">
        <v>53</v>
      </c>
      <c r="D3" s="6" t="s">
        <v>123</v>
      </c>
      <c r="E3" s="6" t="s">
        <v>54</v>
      </c>
      <c r="F3" s="6" t="s">
        <v>55</v>
      </c>
      <c r="G3" s="6" t="s">
        <v>56</v>
      </c>
      <c r="H3" s="40"/>
    </row>
    <row r="4" spans="1:8" x14ac:dyDescent="0.2">
      <c r="A4" s="45"/>
      <c r="B4" s="46"/>
      <c r="C4" s="7">
        <v>1</v>
      </c>
      <c r="D4" s="7">
        <v>2</v>
      </c>
      <c r="E4" s="7" t="s">
        <v>124</v>
      </c>
      <c r="F4" s="7">
        <v>4</v>
      </c>
      <c r="G4" s="7">
        <v>5</v>
      </c>
      <c r="H4" s="7" t="s">
        <v>125</v>
      </c>
    </row>
    <row r="5" spans="1:8" x14ac:dyDescent="0.2">
      <c r="A5" s="21" t="s">
        <v>15</v>
      </c>
      <c r="B5" s="20"/>
      <c r="C5" s="32">
        <f t="shared" ref="C5:H5" si="0">SUM(C6:C13)</f>
        <v>39680064.719999999</v>
      </c>
      <c r="D5" s="32">
        <f t="shared" si="0"/>
        <v>636637.93000000005</v>
      </c>
      <c r="E5" s="32">
        <f t="shared" si="0"/>
        <v>40316702.649999999</v>
      </c>
      <c r="F5" s="32">
        <f t="shared" si="0"/>
        <v>40288934.649999999</v>
      </c>
      <c r="G5" s="32">
        <f t="shared" si="0"/>
        <v>40175922.75</v>
      </c>
      <c r="H5" s="32">
        <f t="shared" si="0"/>
        <v>27768</v>
      </c>
    </row>
    <row r="6" spans="1:8" x14ac:dyDescent="0.2">
      <c r="A6" s="19"/>
      <c r="B6" s="22" t="s">
        <v>41</v>
      </c>
      <c r="C6" s="10">
        <v>0</v>
      </c>
      <c r="D6" s="10">
        <v>0</v>
      </c>
      <c r="E6" s="10">
        <f>C6+D6</f>
        <v>0</v>
      </c>
      <c r="F6" s="10">
        <v>0</v>
      </c>
      <c r="G6" s="10">
        <v>0</v>
      </c>
      <c r="H6" s="10">
        <f>E6-F6</f>
        <v>0</v>
      </c>
    </row>
    <row r="7" spans="1:8" x14ac:dyDescent="0.2">
      <c r="A7" s="19"/>
      <c r="B7" s="22" t="s">
        <v>16</v>
      </c>
      <c r="C7" s="10">
        <v>0</v>
      </c>
      <c r="D7" s="10">
        <v>0</v>
      </c>
      <c r="E7" s="10">
        <f t="shared" ref="E7:E13" si="1">C7+D7</f>
        <v>0</v>
      </c>
      <c r="F7" s="10">
        <v>0</v>
      </c>
      <c r="G7" s="10">
        <v>0</v>
      </c>
      <c r="H7" s="10">
        <f t="shared" ref="H7:H13" si="2">E7-F7</f>
        <v>0</v>
      </c>
    </row>
    <row r="8" spans="1:8" x14ac:dyDescent="0.2">
      <c r="A8" s="19"/>
      <c r="B8" s="22" t="s">
        <v>128</v>
      </c>
      <c r="C8" s="10">
        <v>11907635.720000001</v>
      </c>
      <c r="D8" s="10">
        <v>-308392.75</v>
      </c>
      <c r="E8" s="10">
        <f t="shared" si="1"/>
        <v>11599242.970000001</v>
      </c>
      <c r="F8" s="10">
        <v>11604554.1</v>
      </c>
      <c r="G8" s="10">
        <v>11490557.199999999</v>
      </c>
      <c r="H8" s="10">
        <f t="shared" si="2"/>
        <v>-5311.1299999989569</v>
      </c>
    </row>
    <row r="9" spans="1:8" x14ac:dyDescent="0.2">
      <c r="A9" s="19"/>
      <c r="B9" s="22" t="s">
        <v>3</v>
      </c>
      <c r="C9" s="10">
        <v>0</v>
      </c>
      <c r="D9" s="10">
        <v>0</v>
      </c>
      <c r="E9" s="10">
        <f t="shared" si="1"/>
        <v>0</v>
      </c>
      <c r="F9" s="10">
        <v>0</v>
      </c>
      <c r="G9" s="10">
        <v>0</v>
      </c>
      <c r="H9" s="10">
        <f t="shared" si="2"/>
        <v>0</v>
      </c>
    </row>
    <row r="10" spans="1:8" x14ac:dyDescent="0.2">
      <c r="A10" s="19"/>
      <c r="B10" s="22" t="s">
        <v>22</v>
      </c>
      <c r="C10" s="10">
        <v>21958650</v>
      </c>
      <c r="D10" s="10">
        <v>1717663</v>
      </c>
      <c r="E10" s="10">
        <f t="shared" si="1"/>
        <v>23676313</v>
      </c>
      <c r="F10" s="10">
        <v>23623142.23</v>
      </c>
      <c r="G10" s="10">
        <v>23625252.57</v>
      </c>
      <c r="H10" s="10">
        <f t="shared" si="2"/>
        <v>53170.769999999553</v>
      </c>
    </row>
    <row r="11" spans="1:8" x14ac:dyDescent="0.2">
      <c r="A11" s="19"/>
      <c r="B11" s="22" t="s">
        <v>17</v>
      </c>
      <c r="C11" s="10">
        <v>0</v>
      </c>
      <c r="D11" s="10">
        <v>0</v>
      </c>
      <c r="E11" s="10">
        <f t="shared" si="1"/>
        <v>0</v>
      </c>
      <c r="F11" s="10">
        <v>0</v>
      </c>
      <c r="G11" s="10">
        <v>0</v>
      </c>
      <c r="H11" s="10">
        <f t="shared" si="2"/>
        <v>0</v>
      </c>
    </row>
    <row r="12" spans="1:8" x14ac:dyDescent="0.2">
      <c r="A12" s="19"/>
      <c r="B12" s="22" t="s">
        <v>42</v>
      </c>
      <c r="C12" s="10">
        <v>0</v>
      </c>
      <c r="D12" s="10">
        <v>0</v>
      </c>
      <c r="E12" s="10">
        <f t="shared" si="1"/>
        <v>0</v>
      </c>
      <c r="F12" s="10">
        <v>0</v>
      </c>
      <c r="G12" s="10">
        <v>0</v>
      </c>
      <c r="H12" s="10">
        <f t="shared" si="2"/>
        <v>0</v>
      </c>
    </row>
    <row r="13" spans="1:8" x14ac:dyDescent="0.2">
      <c r="A13" s="19"/>
      <c r="B13" s="22" t="s">
        <v>18</v>
      </c>
      <c r="C13" s="10">
        <v>5813779</v>
      </c>
      <c r="D13" s="10">
        <v>-772632.32</v>
      </c>
      <c r="E13" s="10">
        <f t="shared" si="1"/>
        <v>5041146.68</v>
      </c>
      <c r="F13" s="10">
        <v>5061238.32</v>
      </c>
      <c r="G13" s="10">
        <v>5060112.9800000004</v>
      </c>
      <c r="H13" s="10">
        <f t="shared" si="2"/>
        <v>-20091.640000000596</v>
      </c>
    </row>
    <row r="14" spans="1:8" x14ac:dyDescent="0.2">
      <c r="A14" s="21" t="s">
        <v>19</v>
      </c>
      <c r="B14" s="23"/>
      <c r="C14" s="32">
        <f t="shared" ref="C14:H14" si="3">SUM(C15:C21)</f>
        <v>48162013</v>
      </c>
      <c r="D14" s="32">
        <f t="shared" si="3"/>
        <v>8332263</v>
      </c>
      <c r="E14" s="32">
        <f t="shared" si="3"/>
        <v>56494276</v>
      </c>
      <c r="F14" s="32">
        <f t="shared" si="3"/>
        <v>56418174.689999998</v>
      </c>
      <c r="G14" s="32">
        <f t="shared" si="3"/>
        <v>55085212.790000007</v>
      </c>
      <c r="H14" s="32">
        <f t="shared" si="3"/>
        <v>76101.309999998659</v>
      </c>
    </row>
    <row r="15" spans="1:8" x14ac:dyDescent="0.2">
      <c r="A15" s="19"/>
      <c r="B15" s="22" t="s">
        <v>43</v>
      </c>
      <c r="C15" s="10">
        <v>20324831</v>
      </c>
      <c r="D15" s="10">
        <v>8053057.3600000003</v>
      </c>
      <c r="E15" s="10">
        <f>C15+D15</f>
        <v>28377888.359999999</v>
      </c>
      <c r="F15" s="10">
        <v>28300692.030000001</v>
      </c>
      <c r="G15" s="10">
        <v>27008894.350000001</v>
      </c>
      <c r="H15" s="10">
        <f t="shared" ref="H15:H21" si="4">E15-F15</f>
        <v>77196.329999998212</v>
      </c>
    </row>
    <row r="16" spans="1:8" x14ac:dyDescent="0.2">
      <c r="A16" s="19"/>
      <c r="B16" s="22" t="s">
        <v>27</v>
      </c>
      <c r="C16" s="10">
        <v>27837182</v>
      </c>
      <c r="D16" s="10">
        <v>279205.64</v>
      </c>
      <c r="E16" s="10">
        <f t="shared" ref="E16:E21" si="5">C16+D16</f>
        <v>28116387.640000001</v>
      </c>
      <c r="F16" s="10">
        <v>28117482.66</v>
      </c>
      <c r="G16" s="10">
        <v>28076318.440000001</v>
      </c>
      <c r="H16" s="10">
        <f t="shared" si="4"/>
        <v>-1095.019999999553</v>
      </c>
    </row>
    <row r="17" spans="1:8" x14ac:dyDescent="0.2">
      <c r="A17" s="19"/>
      <c r="B17" s="22" t="s">
        <v>20</v>
      </c>
      <c r="C17" s="10">
        <v>0</v>
      </c>
      <c r="D17" s="10">
        <v>0</v>
      </c>
      <c r="E17" s="10">
        <f t="shared" si="5"/>
        <v>0</v>
      </c>
      <c r="F17" s="10">
        <v>0</v>
      </c>
      <c r="G17" s="10">
        <v>0</v>
      </c>
      <c r="H17" s="10">
        <f t="shared" si="4"/>
        <v>0</v>
      </c>
    </row>
    <row r="18" spans="1:8" x14ac:dyDescent="0.2">
      <c r="A18" s="19"/>
      <c r="B18" s="22" t="s">
        <v>44</v>
      </c>
      <c r="C18" s="10">
        <v>0</v>
      </c>
      <c r="D18" s="10">
        <v>0</v>
      </c>
      <c r="E18" s="10">
        <f t="shared" si="5"/>
        <v>0</v>
      </c>
      <c r="F18" s="10">
        <v>0</v>
      </c>
      <c r="G18" s="10">
        <v>0</v>
      </c>
      <c r="H18" s="10">
        <f t="shared" si="4"/>
        <v>0</v>
      </c>
    </row>
    <row r="19" spans="1:8" x14ac:dyDescent="0.2">
      <c r="A19" s="19"/>
      <c r="B19" s="22" t="s">
        <v>45</v>
      </c>
      <c r="C19" s="10">
        <v>0</v>
      </c>
      <c r="D19" s="10">
        <v>0</v>
      </c>
      <c r="E19" s="10">
        <f t="shared" si="5"/>
        <v>0</v>
      </c>
      <c r="F19" s="10">
        <v>0</v>
      </c>
      <c r="G19" s="10">
        <v>0</v>
      </c>
      <c r="H19" s="10">
        <f t="shared" si="4"/>
        <v>0</v>
      </c>
    </row>
    <row r="20" spans="1:8" x14ac:dyDescent="0.2">
      <c r="A20" s="19"/>
      <c r="B20" s="22" t="s">
        <v>46</v>
      </c>
      <c r="C20" s="10">
        <v>0</v>
      </c>
      <c r="D20" s="10">
        <v>0</v>
      </c>
      <c r="E20" s="10">
        <f t="shared" si="5"/>
        <v>0</v>
      </c>
      <c r="F20" s="10">
        <v>0</v>
      </c>
      <c r="G20" s="10">
        <v>0</v>
      </c>
      <c r="H20" s="10">
        <f t="shared" si="4"/>
        <v>0</v>
      </c>
    </row>
    <row r="21" spans="1:8" x14ac:dyDescent="0.2">
      <c r="A21" s="19"/>
      <c r="B21" s="22" t="s">
        <v>4</v>
      </c>
      <c r="C21" s="10">
        <v>0</v>
      </c>
      <c r="D21" s="10">
        <v>0</v>
      </c>
      <c r="E21" s="10">
        <f t="shared" si="5"/>
        <v>0</v>
      </c>
      <c r="F21" s="10">
        <v>0</v>
      </c>
      <c r="G21" s="10">
        <v>0</v>
      </c>
      <c r="H21" s="10">
        <f t="shared" si="4"/>
        <v>0</v>
      </c>
    </row>
    <row r="22" spans="1:8" x14ac:dyDescent="0.2">
      <c r="A22" s="21" t="s">
        <v>47</v>
      </c>
      <c r="B22" s="23"/>
      <c r="C22" s="32">
        <f t="shared" ref="C22:H22" si="6">SUM(C23:C31)</f>
        <v>0</v>
      </c>
      <c r="D22" s="32">
        <f t="shared" si="6"/>
        <v>0</v>
      </c>
      <c r="E22" s="32">
        <f t="shared" si="6"/>
        <v>0</v>
      </c>
      <c r="F22" s="32">
        <f t="shared" si="6"/>
        <v>0</v>
      </c>
      <c r="G22" s="32">
        <f t="shared" si="6"/>
        <v>0</v>
      </c>
      <c r="H22" s="32">
        <f t="shared" si="6"/>
        <v>0</v>
      </c>
    </row>
    <row r="23" spans="1:8" x14ac:dyDescent="0.2">
      <c r="A23" s="19"/>
      <c r="B23" s="22" t="s">
        <v>28</v>
      </c>
      <c r="C23" s="10">
        <v>0</v>
      </c>
      <c r="D23" s="10">
        <v>0</v>
      </c>
      <c r="E23" s="10">
        <f>C23+D23</f>
        <v>0</v>
      </c>
      <c r="F23" s="10">
        <v>0</v>
      </c>
      <c r="G23" s="10">
        <v>0</v>
      </c>
      <c r="H23" s="10">
        <f t="shared" ref="H23:H31" si="7">E23-F23</f>
        <v>0</v>
      </c>
    </row>
    <row r="24" spans="1:8" x14ac:dyDescent="0.2">
      <c r="A24" s="19"/>
      <c r="B24" s="22" t="s">
        <v>23</v>
      </c>
      <c r="C24" s="10">
        <v>0</v>
      </c>
      <c r="D24" s="10">
        <v>0</v>
      </c>
      <c r="E24" s="10">
        <f t="shared" ref="E24:E31" si="8">C24+D24</f>
        <v>0</v>
      </c>
      <c r="F24" s="10">
        <v>0</v>
      </c>
      <c r="G24" s="10">
        <v>0</v>
      </c>
      <c r="H24" s="10">
        <f t="shared" si="7"/>
        <v>0</v>
      </c>
    </row>
    <row r="25" spans="1:8" x14ac:dyDescent="0.2">
      <c r="A25" s="19"/>
      <c r="B25" s="22" t="s">
        <v>29</v>
      </c>
      <c r="C25" s="10">
        <v>0</v>
      </c>
      <c r="D25" s="10">
        <v>0</v>
      </c>
      <c r="E25" s="10">
        <f t="shared" si="8"/>
        <v>0</v>
      </c>
      <c r="F25" s="10">
        <v>0</v>
      </c>
      <c r="G25" s="10">
        <v>0</v>
      </c>
      <c r="H25" s="10">
        <f t="shared" si="7"/>
        <v>0</v>
      </c>
    </row>
    <row r="26" spans="1:8" x14ac:dyDescent="0.2">
      <c r="A26" s="19"/>
      <c r="B26" s="22" t="s">
        <v>48</v>
      </c>
      <c r="C26" s="10">
        <v>0</v>
      </c>
      <c r="D26" s="10">
        <v>0</v>
      </c>
      <c r="E26" s="10">
        <f t="shared" si="8"/>
        <v>0</v>
      </c>
      <c r="F26" s="10">
        <v>0</v>
      </c>
      <c r="G26" s="10">
        <v>0</v>
      </c>
      <c r="H26" s="10">
        <f t="shared" si="7"/>
        <v>0</v>
      </c>
    </row>
    <row r="27" spans="1:8" x14ac:dyDescent="0.2">
      <c r="A27" s="19"/>
      <c r="B27" s="22" t="s">
        <v>21</v>
      </c>
      <c r="C27" s="10">
        <v>0</v>
      </c>
      <c r="D27" s="10">
        <v>0</v>
      </c>
      <c r="E27" s="10">
        <f t="shared" si="8"/>
        <v>0</v>
      </c>
      <c r="F27" s="10">
        <v>0</v>
      </c>
      <c r="G27" s="10">
        <v>0</v>
      </c>
      <c r="H27" s="10">
        <f t="shared" si="7"/>
        <v>0</v>
      </c>
    </row>
    <row r="28" spans="1:8" x14ac:dyDescent="0.2">
      <c r="A28" s="19"/>
      <c r="B28" s="22" t="s">
        <v>5</v>
      </c>
      <c r="C28" s="10">
        <v>0</v>
      </c>
      <c r="D28" s="10">
        <v>0</v>
      </c>
      <c r="E28" s="10">
        <f t="shared" si="8"/>
        <v>0</v>
      </c>
      <c r="F28" s="10">
        <v>0</v>
      </c>
      <c r="G28" s="10">
        <v>0</v>
      </c>
      <c r="H28" s="10">
        <f t="shared" si="7"/>
        <v>0</v>
      </c>
    </row>
    <row r="29" spans="1:8" x14ac:dyDescent="0.2">
      <c r="A29" s="19"/>
      <c r="B29" s="22" t="s">
        <v>6</v>
      </c>
      <c r="C29" s="10">
        <v>0</v>
      </c>
      <c r="D29" s="10">
        <v>0</v>
      </c>
      <c r="E29" s="10">
        <f t="shared" si="8"/>
        <v>0</v>
      </c>
      <c r="F29" s="10">
        <v>0</v>
      </c>
      <c r="G29" s="10">
        <v>0</v>
      </c>
      <c r="H29" s="10">
        <f t="shared" si="7"/>
        <v>0</v>
      </c>
    </row>
    <row r="30" spans="1:8" x14ac:dyDescent="0.2">
      <c r="A30" s="19"/>
      <c r="B30" s="22" t="s">
        <v>49</v>
      </c>
      <c r="C30" s="10">
        <v>0</v>
      </c>
      <c r="D30" s="10">
        <v>0</v>
      </c>
      <c r="E30" s="10">
        <f t="shared" si="8"/>
        <v>0</v>
      </c>
      <c r="F30" s="10">
        <v>0</v>
      </c>
      <c r="G30" s="10">
        <v>0</v>
      </c>
      <c r="H30" s="10">
        <f t="shared" si="7"/>
        <v>0</v>
      </c>
    </row>
    <row r="31" spans="1:8" x14ac:dyDescent="0.2">
      <c r="A31" s="19"/>
      <c r="B31" s="22" t="s">
        <v>30</v>
      </c>
      <c r="C31" s="10">
        <v>0</v>
      </c>
      <c r="D31" s="10">
        <v>0</v>
      </c>
      <c r="E31" s="10">
        <f t="shared" si="8"/>
        <v>0</v>
      </c>
      <c r="F31" s="10">
        <v>0</v>
      </c>
      <c r="G31" s="10">
        <v>0</v>
      </c>
      <c r="H31" s="10">
        <f t="shared" si="7"/>
        <v>0</v>
      </c>
    </row>
    <row r="32" spans="1:8" x14ac:dyDescent="0.2">
      <c r="A32" s="21" t="s">
        <v>31</v>
      </c>
      <c r="B32" s="23"/>
      <c r="C32" s="32">
        <f t="shared" ref="C32:H32" si="9">SUM(C33:C36)</f>
        <v>0</v>
      </c>
      <c r="D32" s="32">
        <f t="shared" si="9"/>
        <v>0</v>
      </c>
      <c r="E32" s="32">
        <f t="shared" si="9"/>
        <v>0</v>
      </c>
      <c r="F32" s="32">
        <f t="shared" si="9"/>
        <v>0</v>
      </c>
      <c r="G32" s="32">
        <f t="shared" si="9"/>
        <v>0</v>
      </c>
      <c r="H32" s="32">
        <f t="shared" si="9"/>
        <v>0</v>
      </c>
    </row>
    <row r="33" spans="1:8" x14ac:dyDescent="0.2">
      <c r="A33" s="19"/>
      <c r="B33" s="22" t="s">
        <v>50</v>
      </c>
      <c r="C33" s="10">
        <v>0</v>
      </c>
      <c r="D33" s="10">
        <v>0</v>
      </c>
      <c r="E33" s="10">
        <f>C33+D33</f>
        <v>0</v>
      </c>
      <c r="F33" s="10">
        <v>0</v>
      </c>
      <c r="G33" s="10">
        <v>0</v>
      </c>
      <c r="H33" s="10">
        <f t="shared" ref="H33:H36" si="10">E33-F33</f>
        <v>0</v>
      </c>
    </row>
    <row r="34" spans="1:8" ht="11.25" customHeight="1" x14ac:dyDescent="0.2">
      <c r="A34" s="19"/>
      <c r="B34" s="22" t="s">
        <v>24</v>
      </c>
      <c r="C34" s="10">
        <v>0</v>
      </c>
      <c r="D34" s="10">
        <v>0</v>
      </c>
      <c r="E34" s="10">
        <f t="shared" ref="E34:E36" si="11">C34+D34</f>
        <v>0</v>
      </c>
      <c r="F34" s="10">
        <v>0</v>
      </c>
      <c r="G34" s="10">
        <v>0</v>
      </c>
      <c r="H34" s="10">
        <f t="shared" si="10"/>
        <v>0</v>
      </c>
    </row>
    <row r="35" spans="1:8" x14ac:dyDescent="0.2">
      <c r="A35" s="19"/>
      <c r="B35" s="22" t="s">
        <v>32</v>
      </c>
      <c r="C35" s="10">
        <v>0</v>
      </c>
      <c r="D35" s="10">
        <v>0</v>
      </c>
      <c r="E35" s="10">
        <f t="shared" si="11"/>
        <v>0</v>
      </c>
      <c r="F35" s="10">
        <v>0</v>
      </c>
      <c r="G35" s="10">
        <v>0</v>
      </c>
      <c r="H35" s="10">
        <f t="shared" si="10"/>
        <v>0</v>
      </c>
    </row>
    <row r="36" spans="1:8" x14ac:dyDescent="0.2">
      <c r="A36" s="19"/>
      <c r="B36" s="22" t="s">
        <v>7</v>
      </c>
      <c r="C36" s="10">
        <v>0</v>
      </c>
      <c r="D36" s="10">
        <v>0</v>
      </c>
      <c r="E36" s="10">
        <f t="shared" si="11"/>
        <v>0</v>
      </c>
      <c r="F36" s="10">
        <v>0</v>
      </c>
      <c r="G36" s="10">
        <v>0</v>
      </c>
      <c r="H36" s="10">
        <f t="shared" si="10"/>
        <v>0</v>
      </c>
    </row>
    <row r="37" spans="1:8" x14ac:dyDescent="0.2">
      <c r="A37" s="24"/>
      <c r="B37" s="28" t="s">
        <v>51</v>
      </c>
      <c r="C37" s="35">
        <f t="shared" ref="C37:H37" si="12">SUM(C32+C22+C14+C5)</f>
        <v>87842077.719999999</v>
      </c>
      <c r="D37" s="35">
        <f t="shared" si="12"/>
        <v>8968900.9299999997</v>
      </c>
      <c r="E37" s="35">
        <f t="shared" si="12"/>
        <v>96810978.650000006</v>
      </c>
      <c r="F37" s="35">
        <f t="shared" si="12"/>
        <v>96707109.340000004</v>
      </c>
      <c r="G37" s="35">
        <f t="shared" si="12"/>
        <v>95261135.540000007</v>
      </c>
      <c r="H37" s="35">
        <f t="shared" si="12"/>
        <v>103869.30999999866</v>
      </c>
    </row>
    <row r="39" spans="1:8" x14ac:dyDescent="0.2">
      <c r="A39" s="1" t="s">
        <v>126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Margarita Rangel Mellado</cp:lastModifiedBy>
  <cp:lastPrinted>2018-07-14T22:21:14Z</cp:lastPrinted>
  <dcterms:created xsi:type="dcterms:W3CDTF">2014-02-10T03:37:14Z</dcterms:created>
  <dcterms:modified xsi:type="dcterms:W3CDTF">2023-11-16T01:52:34Z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