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EA814E26-84CE-46CC-B38E-30F57483FC2F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1" l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72" i="1" l="1"/>
  <c r="G9" i="1"/>
  <c r="K81" i="1" l="1"/>
  <c r="J81" i="1"/>
  <c r="I81" i="1"/>
  <c r="H81" i="1"/>
  <c r="G81" i="1"/>
  <c r="K67" i="1"/>
  <c r="J67" i="1"/>
  <c r="I67" i="1"/>
  <c r="H67" i="1"/>
  <c r="G67" i="1"/>
  <c r="M81" i="1" l="1"/>
  <c r="M72" i="1"/>
  <c r="M67" i="1"/>
  <c r="M9" i="1"/>
  <c r="K83" i="1"/>
  <c r="I83" i="1"/>
  <c r="H83" i="1"/>
  <c r="J83" i="1"/>
  <c r="G83" i="1"/>
  <c r="L81" i="1"/>
  <c r="L72" i="1"/>
  <c r="L67" i="1"/>
  <c r="L9" i="1"/>
  <c r="L83" i="1" l="1"/>
  <c r="M83" i="1"/>
</calcChain>
</file>

<file path=xl/sharedStrings.xml><?xml version="1.0" encoding="utf-8"?>
<sst xmlns="http://schemas.openxmlformats.org/spreadsheetml/2006/main" count="145" uniqueCount="96">
  <si>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</si>
  <si>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</si>
  <si>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</si>
  <si>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</si>
  <si>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</si>
  <si>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</si>
  <si>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</si>
  <si>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</si>
  <si>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</si>
  <si>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</si>
  <si>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</si>
  <si>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</si>
  <si>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</si>
  <si>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</si>
  <si>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</si>
  <si>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</si>
  <si>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</si>
  <si>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</si>
  <si>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</si>
  <si>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</si>
  <si>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</si>
  <si>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E0003.1101</t>
  </si>
  <si>
    <t>Coordinar y supervisar la administración de SIMAPA</t>
  </si>
  <si>
    <t>Otros mobiliarios y equipos de administración</t>
  </si>
  <si>
    <t>E0003.1201</t>
  </si>
  <si>
    <t>Dirigir y controlar la administración de SIMAPAS</t>
  </si>
  <si>
    <t>Muebles de oficina y estantería</t>
  </si>
  <si>
    <t>Computadoras y equipo periférico</t>
  </si>
  <si>
    <t>Camaras fotograficas y de video</t>
  </si>
  <si>
    <t>Instrumentos de laboratorio</t>
  </si>
  <si>
    <t>Equipo de comunicación y telecomunicacion</t>
  </si>
  <si>
    <t>E0003.1301</t>
  </si>
  <si>
    <t>Administración de los recursos financieros</t>
  </si>
  <si>
    <t>Otros equipos</t>
  </si>
  <si>
    <t>E0003.1401</t>
  </si>
  <si>
    <t>Recaudación de derechos por prestación d servicios</t>
  </si>
  <si>
    <t>Medios magnéticos y ópticos</t>
  </si>
  <si>
    <t>Eq de generación y distrib de energía eléctrica</t>
  </si>
  <si>
    <t>E0003.1501</t>
  </si>
  <si>
    <t>Administración de los recursos humanos</t>
  </si>
  <si>
    <t>Herramientas y maquinas -herramienta</t>
  </si>
  <si>
    <t>E0003.1601</t>
  </si>
  <si>
    <t>Ampliación y rehabilita infraestructura hidráulica</t>
  </si>
  <si>
    <t>Carrocerías y remolques</t>
  </si>
  <si>
    <t>Maquinaria y equipo industrial</t>
  </si>
  <si>
    <t>E0003.1628</t>
  </si>
  <si>
    <t>Sector Ejido Dolores</t>
  </si>
  <si>
    <t>E0003.1701</t>
  </si>
  <si>
    <t>Extracción y cloración de agua, manto pozos-tanque</t>
  </si>
  <si>
    <t>E0003.1703</t>
  </si>
  <si>
    <t>Operación y mantenimiento Pozo 3 Mariano Balleza</t>
  </si>
  <si>
    <t>E0003.1707</t>
  </si>
  <si>
    <t>Operación y mantenimiento Pozo 7 Linda Vista 1</t>
  </si>
  <si>
    <t>E0003.1708</t>
  </si>
  <si>
    <t>Operación y mantenimiento Pozo 8 San Pablo</t>
  </si>
  <si>
    <t>E0003.1709</t>
  </si>
  <si>
    <t>Operación y mantenimiento Pozo 9 Linda Vista 2</t>
  </si>
  <si>
    <t>E0003.1710</t>
  </si>
  <si>
    <t>Operación y mantenimiento Pozo 10 Río Laja</t>
  </si>
  <si>
    <t>E0003.1711</t>
  </si>
  <si>
    <t>Operación y mantenimiento Pozo 11 San Antonio Carm</t>
  </si>
  <si>
    <t>E0003.1714</t>
  </si>
  <si>
    <t>Operación y mantenimiento Pozo 14 Ejido Dolores</t>
  </si>
  <si>
    <t>E0003.1801</t>
  </si>
  <si>
    <t>Ampliación y rehabilit infraestructura de alcantar</t>
  </si>
  <si>
    <t>Automóviles y camiones</t>
  </si>
  <si>
    <t>E0003.1901</t>
  </si>
  <si>
    <t>Ampliación y rehabilit infraestructura saneamiento</t>
  </si>
  <si>
    <t>E0003.1902</t>
  </si>
  <si>
    <t>Operación y mantenimiento cárcamo 15 de Septiembre</t>
  </si>
  <si>
    <t>E0003.1922</t>
  </si>
  <si>
    <t>Operación y mantenimiento cárcamo Río Laja</t>
  </si>
  <si>
    <t>E0003.1923</t>
  </si>
  <si>
    <t>Operación y mantenimiento PTAR ExEstación Ferrocar</t>
  </si>
  <si>
    <t>E0003.1924</t>
  </si>
  <si>
    <t>Operación y mantenimiento PTAR Cruz del Padre Razo</t>
  </si>
  <si>
    <t>E0003.1925</t>
  </si>
  <si>
    <t>Operación y mantenimiento PTAR Xoconoxtlito</t>
  </si>
  <si>
    <t>E0003.2001</t>
  </si>
  <si>
    <t>SIMAPAS Rural</t>
  </si>
  <si>
    <t>K0009.1626</t>
  </si>
  <si>
    <t>Ampliac Red Dist-Pry Ej Agua Potable Comun El Tajo</t>
  </si>
  <si>
    <t>División de terrenos y Constr de obras de urbaniz</t>
  </si>
  <si>
    <t>K0009.1869</t>
  </si>
  <si>
    <t>Ampliac alcant Sanit Lindavista-Niños Héroes Z Inf</t>
  </si>
  <si>
    <t>K0009.1875</t>
  </si>
  <si>
    <t>Const Red Drenaje Ej Sn José Badillo CPR</t>
  </si>
  <si>
    <t>K0009.1876</t>
  </si>
  <si>
    <t>Const Red Drenaje Col. Villas del Sol E1</t>
  </si>
  <si>
    <t>K0009.1941</t>
  </si>
  <si>
    <t>Línea agua tratada PTAR CruzP a Deport-Audit-Estad</t>
  </si>
  <si>
    <t>K0009.1942</t>
  </si>
  <si>
    <t>Línea agua tratada PTAR Estac a MBande-Presid Mpal</t>
  </si>
  <si>
    <t>K0009.1943</t>
  </si>
  <si>
    <t>Línea agua tratada PTAR Xocon a MegaP-PL Guanajuat</t>
  </si>
  <si>
    <t>Sistema Municipal de Agua Potable, Alcantarillado y Saneamiento de Dolores Hidalgo (SIMAPAS)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</si>
</sst>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85"/>
  <sheetViews>
    <sheetView tabSelected="1" workbookViewId="0">
      <selection activeCell="A79" sqref="A79:M7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95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5191</v>
      </c>
      <c r="F9" s="30" t="s">
        <v>23</v>
      </c>
      <c r="G9" s="35">
        <f>+H9</f>
        <v>0</v>
      </c>
      <c r="H9" s="36">
        <v>0</v>
      </c>
      <c r="I9" s="36">
        <v>9500</v>
      </c>
      <c r="J9" s="36">
        <v>9500</v>
      </c>
      <c r="K9" s="36">
        <v>9500</v>
      </c>
      <c r="L9" s="37">
        <f>IFERROR(K9/H9,0)</f>
        <v>0</v>
      </c>
      <c r="M9" s="38">
        <f>IFERROR(K9/I9,0)</f>
        <v>1</v>
      </c>
    </row>
    <row r="10" spans="2:13" x14ac:dyDescent="0.2">
      <c r="B10" s="32" t="s">
        <v>24</v>
      </c>
      <c r="C10" s="33"/>
      <c r="D10" s="34" t="s">
        <v>25</v>
      </c>
      <c r="E10" s="29">
        <v>5111</v>
      </c>
      <c r="F10" s="30" t="s">
        <v>26</v>
      </c>
      <c r="G10" s="35">
        <f>+H10</f>
        <v>45000</v>
      </c>
      <c r="H10" s="36">
        <v>45000</v>
      </c>
      <c r="I10" s="36">
        <v>9129.09</v>
      </c>
      <c r="J10" s="36">
        <v>9129.09</v>
      </c>
      <c r="K10" s="36">
        <v>9129.09</v>
      </c>
      <c r="L10" s="37">
        <f>IFERROR(K10/H10,0)</f>
        <v>0.20286866666666667</v>
      </c>
      <c r="M10" s="38">
        <f>IFERROR(K10/I10,0)</f>
        <v>1</v>
      </c>
    </row>
    <row r="11" spans="2:13" x14ac:dyDescent="0.2">
      <c r="B11" s="32"/>
      <c r="C11" s="33"/>
      <c r="D11" s="34"/>
      <c r="E11" s="29">
        <v>5151</v>
      </c>
      <c r="F11" s="30" t="s">
        <v>27</v>
      </c>
      <c r="G11" s="35">
        <f>+H11</f>
        <v>200000</v>
      </c>
      <c r="H11" s="36">
        <v>200000</v>
      </c>
      <c r="I11" s="36">
        <v>75764.19</v>
      </c>
      <c r="J11" s="36">
        <v>75764.19</v>
      </c>
      <c r="K11" s="36">
        <v>75764.19</v>
      </c>
      <c r="L11" s="37">
        <f>IFERROR(K11/H11,0)</f>
        <v>0.37882094999999999</v>
      </c>
      <c r="M11" s="38">
        <f>IFERROR(K11/I11,0)</f>
        <v>1</v>
      </c>
    </row>
    <row r="12" spans="2:13" x14ac:dyDescent="0.2">
      <c r="B12" s="32"/>
      <c r="C12" s="33"/>
      <c r="D12" s="34"/>
      <c r="E12" s="29">
        <v>5231</v>
      </c>
      <c r="F12" s="30" t="s">
        <v>28</v>
      </c>
      <c r="G12" s="35">
        <f>+H12</f>
        <v>10000</v>
      </c>
      <c r="H12" s="36">
        <v>10000</v>
      </c>
      <c r="I12" s="36">
        <v>20742</v>
      </c>
      <c r="J12" s="36">
        <v>20741.34</v>
      </c>
      <c r="K12" s="36">
        <v>20741.34</v>
      </c>
      <c r="L12" s="37">
        <f>IFERROR(K12/H12,0)</f>
        <v>2.0741339999999999</v>
      </c>
      <c r="M12" s="38">
        <f>IFERROR(K12/I12,0)</f>
        <v>0.99996818050332659</v>
      </c>
    </row>
    <row r="13" spans="2:13" x14ac:dyDescent="0.2">
      <c r="B13" s="32"/>
      <c r="C13" s="33"/>
      <c r="D13" s="34"/>
      <c r="E13" s="29">
        <v>5322</v>
      </c>
      <c r="F13" s="30" t="s">
        <v>29</v>
      </c>
      <c r="G13" s="35">
        <f>+H13</f>
        <v>15000</v>
      </c>
      <c r="H13" s="36">
        <v>15000</v>
      </c>
      <c r="I13" s="36">
        <v>45871</v>
      </c>
      <c r="J13" s="36">
        <v>45870.14</v>
      </c>
      <c r="K13" s="36">
        <v>45870.14</v>
      </c>
      <c r="L13" s="37">
        <f>IFERROR(K13/H13,0)</f>
        <v>3.0580093333333331</v>
      </c>
      <c r="M13" s="38">
        <f>IFERROR(K13/I13,0)</f>
        <v>0.99998125177127162</v>
      </c>
    </row>
    <row r="14" spans="2:13" x14ac:dyDescent="0.2">
      <c r="B14" s="32"/>
      <c r="C14" s="33"/>
      <c r="D14" s="34"/>
      <c r="E14" s="29">
        <v>5651</v>
      </c>
      <c r="F14" s="30" t="s">
        <v>30</v>
      </c>
      <c r="G14" s="35">
        <f>+H14</f>
        <v>10000</v>
      </c>
      <c r="H14" s="36">
        <v>10000</v>
      </c>
      <c r="I14" s="36">
        <v>18965</v>
      </c>
      <c r="J14" s="36">
        <v>18964.66</v>
      </c>
      <c r="K14" s="36">
        <v>18964.66</v>
      </c>
      <c r="L14" s="37">
        <f>IFERROR(K14/H14,0)</f>
        <v>1.896466</v>
      </c>
      <c r="M14" s="38">
        <f>IFERROR(K14/I14,0)</f>
        <v>0.9999820722383338</v>
      </c>
    </row>
    <row r="15" spans="2:13" x14ac:dyDescent="0.2">
      <c r="B15" s="32" t="s">
        <v>31</v>
      </c>
      <c r="C15" s="33"/>
      <c r="D15" s="34" t="s">
        <v>32</v>
      </c>
      <c r="E15" s="29">
        <v>5111</v>
      </c>
      <c r="F15" s="30" t="s">
        <v>26</v>
      </c>
      <c r="G15" s="35">
        <f>+H15</f>
        <v>40000</v>
      </c>
      <c r="H15" s="36">
        <v>40000</v>
      </c>
      <c r="I15" s="36">
        <v>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29">
        <v>5691</v>
      </c>
      <c r="F16" s="30" t="s">
        <v>33</v>
      </c>
      <c r="G16" s="35">
        <f>+H16</f>
        <v>0</v>
      </c>
      <c r="H16" s="36">
        <v>0</v>
      </c>
      <c r="I16" s="36">
        <v>38344</v>
      </c>
      <c r="J16" s="36">
        <v>38343.97</v>
      </c>
      <c r="K16" s="36">
        <v>38343.97</v>
      </c>
      <c r="L16" s="37">
        <f>IFERROR(K16/H16,0)</f>
        <v>0</v>
      </c>
      <c r="M16" s="38">
        <f>IFERROR(K16/I16,0)</f>
        <v>0.99999921760901322</v>
      </c>
    </row>
    <row r="17" spans="2:13" x14ac:dyDescent="0.2">
      <c r="B17" s="32" t="s">
        <v>34</v>
      </c>
      <c r="C17" s="33"/>
      <c r="D17" s="34" t="s">
        <v>35</v>
      </c>
      <c r="E17" s="29">
        <v>5111</v>
      </c>
      <c r="F17" s="30" t="s">
        <v>26</v>
      </c>
      <c r="G17" s="35">
        <f>+H17</f>
        <v>60000</v>
      </c>
      <c r="H17" s="36">
        <v>60000</v>
      </c>
      <c r="I17" s="36">
        <v>7500</v>
      </c>
      <c r="J17" s="36">
        <v>7500</v>
      </c>
      <c r="K17" s="36">
        <v>7500</v>
      </c>
      <c r="L17" s="37">
        <f>IFERROR(K17/H17,0)</f>
        <v>0.125</v>
      </c>
      <c r="M17" s="38">
        <f>IFERROR(K17/I17,0)</f>
        <v>1</v>
      </c>
    </row>
    <row r="18" spans="2:13" x14ac:dyDescent="0.2">
      <c r="B18" s="32"/>
      <c r="C18" s="33"/>
      <c r="D18" s="34"/>
      <c r="E18" s="29">
        <v>5151</v>
      </c>
      <c r="F18" s="30" t="s">
        <v>27</v>
      </c>
      <c r="G18" s="35">
        <f>+H18</f>
        <v>200000</v>
      </c>
      <c r="H18" s="36">
        <v>200000</v>
      </c>
      <c r="I18" s="36">
        <v>936291</v>
      </c>
      <c r="J18" s="36">
        <v>936290.43</v>
      </c>
      <c r="K18" s="36">
        <v>936290.43</v>
      </c>
      <c r="L18" s="37">
        <f>IFERROR(K18/H18,0)</f>
        <v>4.6814521500000001</v>
      </c>
      <c r="M18" s="38">
        <f>IFERROR(K18/I18,0)</f>
        <v>0.99999939121491077</v>
      </c>
    </row>
    <row r="19" spans="2:13" x14ac:dyDescent="0.2">
      <c r="B19" s="32"/>
      <c r="C19" s="33"/>
      <c r="D19" s="34"/>
      <c r="E19" s="29">
        <v>5152</v>
      </c>
      <c r="F19" s="30" t="s">
        <v>36</v>
      </c>
      <c r="G19" s="35">
        <f>+H19</f>
        <v>50000</v>
      </c>
      <c r="H19" s="36">
        <v>50000</v>
      </c>
      <c r="I19" s="36">
        <v>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x14ac:dyDescent="0.2">
      <c r="B20" s="32"/>
      <c r="C20" s="33"/>
      <c r="D20" s="34"/>
      <c r="E20" s="29">
        <v>5191</v>
      </c>
      <c r="F20" s="30" t="s">
        <v>23</v>
      </c>
      <c r="G20" s="35">
        <f>+H20</f>
        <v>0</v>
      </c>
      <c r="H20" s="36">
        <v>0</v>
      </c>
      <c r="I20" s="36">
        <v>16800</v>
      </c>
      <c r="J20" s="36">
        <v>16800</v>
      </c>
      <c r="K20" s="36">
        <v>16800</v>
      </c>
      <c r="L20" s="37">
        <f>IFERROR(K20/H20,0)</f>
        <v>0</v>
      </c>
      <c r="M20" s="38">
        <f>IFERROR(K20/I20,0)</f>
        <v>1</v>
      </c>
    </row>
    <row r="21" spans="2:13" x14ac:dyDescent="0.2">
      <c r="B21" s="32"/>
      <c r="C21" s="33"/>
      <c r="D21" s="34"/>
      <c r="E21" s="29">
        <v>5231</v>
      </c>
      <c r="F21" s="30" t="s">
        <v>28</v>
      </c>
      <c r="G21" s="35">
        <f>+H21</f>
        <v>5000</v>
      </c>
      <c r="H21" s="36">
        <v>5000</v>
      </c>
      <c r="I21" s="36">
        <v>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x14ac:dyDescent="0.2">
      <c r="B22" s="32"/>
      <c r="C22" s="33"/>
      <c r="D22" s="34"/>
      <c r="E22" s="29">
        <v>5651</v>
      </c>
      <c r="F22" s="30" t="s">
        <v>30</v>
      </c>
      <c r="G22" s="35">
        <f>+H22</f>
        <v>50000</v>
      </c>
      <c r="H22" s="36">
        <v>50000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/>
      <c r="C23" s="33"/>
      <c r="D23" s="34"/>
      <c r="E23" s="29">
        <v>5663</v>
      </c>
      <c r="F23" s="30" t="s">
        <v>37</v>
      </c>
      <c r="G23" s="35">
        <f>+H23</f>
        <v>45000</v>
      </c>
      <c r="H23" s="36">
        <v>45000</v>
      </c>
      <c r="I23" s="36">
        <v>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34"/>
      <c r="E24" s="29">
        <v>5691</v>
      </c>
      <c r="F24" s="30" t="s">
        <v>33</v>
      </c>
      <c r="G24" s="35">
        <f>+H24</f>
        <v>45000</v>
      </c>
      <c r="H24" s="36">
        <v>45000</v>
      </c>
      <c r="I24" s="36">
        <v>41781</v>
      </c>
      <c r="J24" s="36">
        <v>41780.81</v>
      </c>
      <c r="K24" s="36">
        <v>41780.81</v>
      </c>
      <c r="L24" s="37">
        <f>IFERROR(K24/H24,0)</f>
        <v>0.92846244444444437</v>
      </c>
      <c r="M24" s="38">
        <f>IFERROR(K24/I24,0)</f>
        <v>0.99999545247839927</v>
      </c>
    </row>
    <row r="25" spans="2:13" x14ac:dyDescent="0.2">
      <c r="B25" s="32" t="s">
        <v>38</v>
      </c>
      <c r="C25" s="33"/>
      <c r="D25" s="34" t="s">
        <v>39</v>
      </c>
      <c r="E25" s="29">
        <v>5111</v>
      </c>
      <c r="F25" s="30" t="s">
        <v>26</v>
      </c>
      <c r="G25" s="35">
        <f>+H25</f>
        <v>25000</v>
      </c>
      <c r="H25" s="36">
        <v>25000</v>
      </c>
      <c r="I25" s="36">
        <v>0</v>
      </c>
      <c r="J25" s="36">
        <v>0</v>
      </c>
      <c r="K25" s="36">
        <v>0</v>
      </c>
      <c r="L25" s="37">
        <f>IFERROR(K25/H25,0)</f>
        <v>0</v>
      </c>
      <c r="M25" s="38">
        <f>IFERROR(K25/I25,0)</f>
        <v>0</v>
      </c>
    </row>
    <row r="26" spans="2:13" x14ac:dyDescent="0.2">
      <c r="B26" s="32"/>
      <c r="C26" s="33"/>
      <c r="D26" s="34"/>
      <c r="E26" s="29">
        <v>5151</v>
      </c>
      <c r="F26" s="30" t="s">
        <v>27</v>
      </c>
      <c r="G26" s="35">
        <f>+H26</f>
        <v>50000</v>
      </c>
      <c r="H26" s="36">
        <v>50000</v>
      </c>
      <c r="I26" s="36">
        <v>57882</v>
      </c>
      <c r="J26" s="36">
        <v>57881.65</v>
      </c>
      <c r="K26" s="36">
        <v>57881.65</v>
      </c>
      <c r="L26" s="37">
        <f>IFERROR(K26/H26,0)</f>
        <v>1.1576330000000001</v>
      </c>
      <c r="M26" s="38">
        <f>IFERROR(K26/I26,0)</f>
        <v>0.99999395321516193</v>
      </c>
    </row>
    <row r="27" spans="2:13" x14ac:dyDescent="0.2">
      <c r="B27" s="32"/>
      <c r="C27" s="33"/>
      <c r="D27" s="34"/>
      <c r="E27" s="29">
        <v>5191</v>
      </c>
      <c r="F27" s="30" t="s">
        <v>23</v>
      </c>
      <c r="G27" s="35">
        <f>+H27</f>
        <v>20000</v>
      </c>
      <c r="H27" s="36">
        <v>20000</v>
      </c>
      <c r="I27" s="36">
        <v>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/>
      <c r="C28" s="33"/>
      <c r="D28" s="34"/>
      <c r="E28" s="29">
        <v>5671</v>
      </c>
      <c r="F28" s="30" t="s">
        <v>40</v>
      </c>
      <c r="G28" s="35">
        <f>+H28</f>
        <v>0</v>
      </c>
      <c r="H28" s="36">
        <v>0</v>
      </c>
      <c r="I28" s="36">
        <v>39855</v>
      </c>
      <c r="J28" s="36">
        <v>39854.019999999997</v>
      </c>
      <c r="K28" s="36">
        <v>39854.019999999997</v>
      </c>
      <c r="L28" s="37">
        <f>IFERROR(K28/H28,0)</f>
        <v>0</v>
      </c>
      <c r="M28" s="38">
        <f>IFERROR(K28/I28,0)</f>
        <v>0.99997541086438335</v>
      </c>
    </row>
    <row r="29" spans="2:13" x14ac:dyDescent="0.2">
      <c r="B29" s="32" t="s">
        <v>41</v>
      </c>
      <c r="C29" s="33"/>
      <c r="D29" s="34" t="s">
        <v>42</v>
      </c>
      <c r="E29" s="29">
        <v>5111</v>
      </c>
      <c r="F29" s="30" t="s">
        <v>26</v>
      </c>
      <c r="G29" s="35">
        <f>+H29</f>
        <v>60000</v>
      </c>
      <c r="H29" s="36">
        <v>60000</v>
      </c>
      <c r="I29" s="36">
        <v>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x14ac:dyDescent="0.2">
      <c r="B30" s="32"/>
      <c r="C30" s="33"/>
      <c r="D30" s="34"/>
      <c r="E30" s="29">
        <v>5151</v>
      </c>
      <c r="F30" s="30" t="s">
        <v>27</v>
      </c>
      <c r="G30" s="35">
        <f>+H30</f>
        <v>80000</v>
      </c>
      <c r="H30" s="36">
        <v>80000</v>
      </c>
      <c r="I30" s="36">
        <v>79199</v>
      </c>
      <c r="J30" s="36">
        <v>79198.240000000005</v>
      </c>
      <c r="K30" s="36">
        <v>79198.240000000005</v>
      </c>
      <c r="L30" s="37">
        <f>IFERROR(K30/H30,0)</f>
        <v>0.98997800000000002</v>
      </c>
      <c r="M30" s="38">
        <f>IFERROR(K30/I30,0)</f>
        <v>0.99999040391924143</v>
      </c>
    </row>
    <row r="31" spans="2:13" x14ac:dyDescent="0.2">
      <c r="B31" s="32"/>
      <c r="C31" s="33"/>
      <c r="D31" s="34"/>
      <c r="E31" s="29">
        <v>5421</v>
      </c>
      <c r="F31" s="30" t="s">
        <v>43</v>
      </c>
      <c r="G31" s="35">
        <f>+H31</f>
        <v>0</v>
      </c>
      <c r="H31" s="36">
        <v>0</v>
      </c>
      <c r="I31" s="36">
        <v>56925</v>
      </c>
      <c r="J31" s="36">
        <v>56925</v>
      </c>
      <c r="K31" s="36">
        <v>56925</v>
      </c>
      <c r="L31" s="37">
        <f>IFERROR(K31/H31,0)</f>
        <v>0</v>
      </c>
      <c r="M31" s="38">
        <f>IFERROR(K31/I31,0)</f>
        <v>1</v>
      </c>
    </row>
    <row r="32" spans="2:13" x14ac:dyDescent="0.2">
      <c r="B32" s="32"/>
      <c r="C32" s="33"/>
      <c r="D32" s="34"/>
      <c r="E32" s="29">
        <v>5621</v>
      </c>
      <c r="F32" s="30" t="s">
        <v>44</v>
      </c>
      <c r="G32" s="35">
        <f>+H32</f>
        <v>500000</v>
      </c>
      <c r="H32" s="36">
        <v>500000</v>
      </c>
      <c r="I32" s="36">
        <v>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x14ac:dyDescent="0.2">
      <c r="B33" s="32"/>
      <c r="C33" s="33"/>
      <c r="D33" s="34"/>
      <c r="E33" s="29">
        <v>5651</v>
      </c>
      <c r="F33" s="30" t="s">
        <v>30</v>
      </c>
      <c r="G33" s="35">
        <f>+H33</f>
        <v>50000</v>
      </c>
      <c r="H33" s="36">
        <v>50000</v>
      </c>
      <c r="I33" s="36">
        <v>0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">
      <c r="B34" s="32"/>
      <c r="C34" s="33"/>
      <c r="D34" s="34"/>
      <c r="E34" s="29">
        <v>5663</v>
      </c>
      <c r="F34" s="30" t="s">
        <v>37</v>
      </c>
      <c r="G34" s="35">
        <f>+H34</f>
        <v>0</v>
      </c>
      <c r="H34" s="36">
        <v>0</v>
      </c>
      <c r="I34" s="36">
        <v>20769</v>
      </c>
      <c r="J34" s="36">
        <v>20768.97</v>
      </c>
      <c r="K34" s="36">
        <v>20768.97</v>
      </c>
      <c r="L34" s="37">
        <f>IFERROR(K34/H34,0)</f>
        <v>0</v>
      </c>
      <c r="M34" s="38">
        <f>IFERROR(K34/I34,0)</f>
        <v>0.99999855553950601</v>
      </c>
    </row>
    <row r="35" spans="2:13" x14ac:dyDescent="0.2">
      <c r="B35" s="32"/>
      <c r="C35" s="33"/>
      <c r="D35" s="34"/>
      <c r="E35" s="29">
        <v>5691</v>
      </c>
      <c r="F35" s="30" t="s">
        <v>33</v>
      </c>
      <c r="G35" s="35">
        <f>+H35</f>
        <v>70000</v>
      </c>
      <c r="H35" s="36">
        <v>70000</v>
      </c>
      <c r="I35" s="36">
        <v>320105</v>
      </c>
      <c r="J35" s="36">
        <v>320104.08</v>
      </c>
      <c r="K35" s="36">
        <v>320104.08</v>
      </c>
      <c r="L35" s="37">
        <f>IFERROR(K35/H35,0)</f>
        <v>4.5729154285714291</v>
      </c>
      <c r="M35" s="38">
        <f>IFERROR(K35/I35,0)</f>
        <v>0.99999712594305001</v>
      </c>
    </row>
    <row r="36" spans="2:13" x14ac:dyDescent="0.2">
      <c r="B36" s="32" t="s">
        <v>45</v>
      </c>
      <c r="C36" s="33"/>
      <c r="D36" s="34" t="s">
        <v>46</v>
      </c>
      <c r="E36" s="29">
        <v>5691</v>
      </c>
      <c r="F36" s="30" t="s">
        <v>33</v>
      </c>
      <c r="G36" s="35">
        <f>+H36</f>
        <v>0</v>
      </c>
      <c r="H36" s="36">
        <v>0</v>
      </c>
      <c r="I36" s="36">
        <v>85610</v>
      </c>
      <c r="J36" s="36">
        <v>85610</v>
      </c>
      <c r="K36" s="36">
        <v>85610</v>
      </c>
      <c r="L36" s="37">
        <f>IFERROR(K36/H36,0)</f>
        <v>0</v>
      </c>
      <c r="M36" s="38">
        <f>IFERROR(K36/I36,0)</f>
        <v>1</v>
      </c>
    </row>
    <row r="37" spans="2:13" x14ac:dyDescent="0.2">
      <c r="B37" s="32" t="s">
        <v>47</v>
      </c>
      <c r="C37" s="33"/>
      <c r="D37" s="34" t="s">
        <v>48</v>
      </c>
      <c r="E37" s="29">
        <v>5421</v>
      </c>
      <c r="F37" s="30" t="s">
        <v>43</v>
      </c>
      <c r="G37" s="35">
        <f>+H37</f>
        <v>0</v>
      </c>
      <c r="H37" s="36">
        <v>0</v>
      </c>
      <c r="I37" s="36">
        <v>95000</v>
      </c>
      <c r="J37" s="36">
        <v>95000</v>
      </c>
      <c r="K37" s="36">
        <v>95000</v>
      </c>
      <c r="L37" s="37">
        <f>IFERROR(K37/H37,0)</f>
        <v>0</v>
      </c>
      <c r="M37" s="38">
        <f>IFERROR(K37/I37,0)</f>
        <v>1</v>
      </c>
    </row>
    <row r="38" spans="2:13" x14ac:dyDescent="0.2">
      <c r="B38" s="32"/>
      <c r="C38" s="33"/>
      <c r="D38" s="34"/>
      <c r="E38" s="29">
        <v>5671</v>
      </c>
      <c r="F38" s="30" t="s">
        <v>40</v>
      </c>
      <c r="G38" s="35">
        <f>+H38</f>
        <v>0</v>
      </c>
      <c r="H38" s="36">
        <v>0</v>
      </c>
      <c r="I38" s="36">
        <v>19963</v>
      </c>
      <c r="J38" s="36">
        <v>19962.060000000001</v>
      </c>
      <c r="K38" s="36">
        <v>19962.060000000001</v>
      </c>
      <c r="L38" s="37">
        <f>IFERROR(K38/H38,0)</f>
        <v>0</v>
      </c>
      <c r="M38" s="38">
        <f>IFERROR(K38/I38,0)</f>
        <v>0.99995291288884447</v>
      </c>
    </row>
    <row r="39" spans="2:13" x14ac:dyDescent="0.2">
      <c r="B39" s="32"/>
      <c r="C39" s="33"/>
      <c r="D39" s="34"/>
      <c r="E39" s="29">
        <v>5691</v>
      </c>
      <c r="F39" s="30" t="s">
        <v>33</v>
      </c>
      <c r="G39" s="35">
        <f>+H39</f>
        <v>0</v>
      </c>
      <c r="H39" s="36">
        <v>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 t="s">
        <v>49</v>
      </c>
      <c r="C40" s="33"/>
      <c r="D40" s="34" t="s">
        <v>50</v>
      </c>
      <c r="E40" s="29">
        <v>5621</v>
      </c>
      <c r="F40" s="30" t="s">
        <v>44</v>
      </c>
      <c r="G40" s="35">
        <f>+H40</f>
        <v>0</v>
      </c>
      <c r="H40" s="36">
        <v>0</v>
      </c>
      <c r="I40" s="36">
        <v>35500</v>
      </c>
      <c r="J40" s="36">
        <v>35500</v>
      </c>
      <c r="K40" s="36">
        <v>35500</v>
      </c>
      <c r="L40" s="37">
        <f>IFERROR(K40/H40,0)</f>
        <v>0</v>
      </c>
      <c r="M40" s="38">
        <f>IFERROR(K40/I40,0)</f>
        <v>1</v>
      </c>
    </row>
    <row r="41" spans="2:13" x14ac:dyDescent="0.2">
      <c r="B41" s="32"/>
      <c r="C41" s="33"/>
      <c r="D41" s="34"/>
      <c r="E41" s="29">
        <v>5663</v>
      </c>
      <c r="F41" s="30" t="s">
        <v>37</v>
      </c>
      <c r="G41" s="35">
        <f>+H41</f>
        <v>0</v>
      </c>
      <c r="H41" s="36">
        <v>0</v>
      </c>
      <c r="I41" s="36">
        <v>39446</v>
      </c>
      <c r="J41" s="36">
        <v>39445.480000000003</v>
      </c>
      <c r="K41" s="36">
        <v>39445.480000000003</v>
      </c>
      <c r="L41" s="37">
        <f>IFERROR(K41/H41,0)</f>
        <v>0</v>
      </c>
      <c r="M41" s="38">
        <f>IFERROR(K41/I41,0)</f>
        <v>0.99998681742128492</v>
      </c>
    </row>
    <row r="42" spans="2:13" x14ac:dyDescent="0.2">
      <c r="B42" s="32"/>
      <c r="C42" s="33"/>
      <c r="D42" s="34"/>
      <c r="E42" s="29">
        <v>5691</v>
      </c>
      <c r="F42" s="30" t="s">
        <v>33</v>
      </c>
      <c r="G42" s="35">
        <f>+H42</f>
        <v>0</v>
      </c>
      <c r="H42" s="36">
        <v>0</v>
      </c>
      <c r="I42" s="36">
        <v>126190</v>
      </c>
      <c r="J42" s="36">
        <v>126189</v>
      </c>
      <c r="K42" s="36">
        <v>126189</v>
      </c>
      <c r="L42" s="37">
        <f>IFERROR(K42/H42,0)</f>
        <v>0</v>
      </c>
      <c r="M42" s="38">
        <f>IFERROR(K42/I42,0)</f>
        <v>0.99999207544179414</v>
      </c>
    </row>
    <row r="43" spans="2:13" x14ac:dyDescent="0.2">
      <c r="B43" s="32" t="s">
        <v>51</v>
      </c>
      <c r="C43" s="33"/>
      <c r="D43" s="34" t="s">
        <v>52</v>
      </c>
      <c r="E43" s="29">
        <v>5691</v>
      </c>
      <c r="F43" s="30" t="s">
        <v>33</v>
      </c>
      <c r="G43" s="35">
        <f>+H43</f>
        <v>0</v>
      </c>
      <c r="H43" s="36">
        <v>0</v>
      </c>
      <c r="I43" s="36">
        <v>149073</v>
      </c>
      <c r="J43" s="36">
        <v>149072.03</v>
      </c>
      <c r="K43" s="36">
        <v>149072.03</v>
      </c>
      <c r="L43" s="37">
        <f>IFERROR(K43/H43,0)</f>
        <v>0</v>
      </c>
      <c r="M43" s="38">
        <f>IFERROR(K43/I43,0)</f>
        <v>0.99999349312081998</v>
      </c>
    </row>
    <row r="44" spans="2:13" x14ac:dyDescent="0.2">
      <c r="B44" s="32" t="s">
        <v>53</v>
      </c>
      <c r="C44" s="33"/>
      <c r="D44" s="34" t="s">
        <v>54</v>
      </c>
      <c r="E44" s="29">
        <v>5663</v>
      </c>
      <c r="F44" s="30" t="s">
        <v>37</v>
      </c>
      <c r="G44" s="35">
        <f>+H44</f>
        <v>0</v>
      </c>
      <c r="H44" s="36">
        <v>0</v>
      </c>
      <c r="I44" s="36">
        <v>39446</v>
      </c>
      <c r="J44" s="36">
        <v>39445.480000000003</v>
      </c>
      <c r="K44" s="36">
        <v>39445.480000000003</v>
      </c>
      <c r="L44" s="37">
        <f>IFERROR(K44/H44,0)</f>
        <v>0</v>
      </c>
      <c r="M44" s="38">
        <f>IFERROR(K44/I44,0)</f>
        <v>0.99998681742128492</v>
      </c>
    </row>
    <row r="45" spans="2:13" x14ac:dyDescent="0.2">
      <c r="B45" s="32" t="s">
        <v>55</v>
      </c>
      <c r="C45" s="33"/>
      <c r="D45" s="34" t="s">
        <v>56</v>
      </c>
      <c r="E45" s="29">
        <v>5621</v>
      </c>
      <c r="F45" s="30" t="s">
        <v>44</v>
      </c>
      <c r="G45" s="35">
        <f>+H45</f>
        <v>0</v>
      </c>
      <c r="H45" s="36">
        <v>0</v>
      </c>
      <c r="I45" s="36">
        <v>35500</v>
      </c>
      <c r="J45" s="36">
        <v>35500</v>
      </c>
      <c r="K45" s="36">
        <v>35500</v>
      </c>
      <c r="L45" s="37">
        <f>IFERROR(K45/H45,0)</f>
        <v>0</v>
      </c>
      <c r="M45" s="38">
        <f>IFERROR(K45/I45,0)</f>
        <v>1</v>
      </c>
    </row>
    <row r="46" spans="2:13" x14ac:dyDescent="0.2">
      <c r="B46" s="32" t="s">
        <v>57</v>
      </c>
      <c r="C46" s="33"/>
      <c r="D46" s="34" t="s">
        <v>58</v>
      </c>
      <c r="E46" s="29">
        <v>5621</v>
      </c>
      <c r="F46" s="30" t="s">
        <v>44</v>
      </c>
      <c r="G46" s="35">
        <f>+H46</f>
        <v>0</v>
      </c>
      <c r="H46" s="36">
        <v>0</v>
      </c>
      <c r="I46" s="36">
        <v>74936.38</v>
      </c>
      <c r="J46" s="36">
        <v>74936.38</v>
      </c>
      <c r="K46" s="36">
        <v>74936.38</v>
      </c>
      <c r="L46" s="37">
        <f>IFERROR(K46/H46,0)</f>
        <v>0</v>
      </c>
      <c r="M46" s="38">
        <f>IFERROR(K46/I46,0)</f>
        <v>1</v>
      </c>
    </row>
    <row r="47" spans="2:13" x14ac:dyDescent="0.2">
      <c r="B47" s="32"/>
      <c r="C47" s="33"/>
      <c r="D47" s="34"/>
      <c r="E47" s="29">
        <v>5663</v>
      </c>
      <c r="F47" s="30" t="s">
        <v>37</v>
      </c>
      <c r="G47" s="35">
        <f>+H47</f>
        <v>0</v>
      </c>
      <c r="H47" s="36">
        <v>0</v>
      </c>
      <c r="I47" s="36">
        <v>27924</v>
      </c>
      <c r="J47" s="36">
        <v>27923.74</v>
      </c>
      <c r="K47" s="36">
        <v>27923.74</v>
      </c>
      <c r="L47" s="37">
        <f>IFERROR(K47/H47,0)</f>
        <v>0</v>
      </c>
      <c r="M47" s="38">
        <f>IFERROR(K47/I47,0)</f>
        <v>0.99999068901303545</v>
      </c>
    </row>
    <row r="48" spans="2:13" x14ac:dyDescent="0.2">
      <c r="B48" s="32" t="s">
        <v>59</v>
      </c>
      <c r="C48" s="33"/>
      <c r="D48" s="34" t="s">
        <v>60</v>
      </c>
      <c r="E48" s="29">
        <v>5663</v>
      </c>
      <c r="F48" s="30" t="s">
        <v>37</v>
      </c>
      <c r="G48" s="35">
        <f>+H48</f>
        <v>0</v>
      </c>
      <c r="H48" s="36">
        <v>0</v>
      </c>
      <c r="I48" s="36">
        <v>39446</v>
      </c>
      <c r="J48" s="36">
        <v>39445.480000000003</v>
      </c>
      <c r="K48" s="36">
        <v>39445.480000000003</v>
      </c>
      <c r="L48" s="37">
        <f>IFERROR(K48/H48,0)</f>
        <v>0</v>
      </c>
      <c r="M48" s="38">
        <f>IFERROR(K48/I48,0)</f>
        <v>0.99998681742128492</v>
      </c>
    </row>
    <row r="49" spans="2:13" x14ac:dyDescent="0.2">
      <c r="B49" s="32" t="s">
        <v>61</v>
      </c>
      <c r="C49" s="33"/>
      <c r="D49" s="34" t="s">
        <v>62</v>
      </c>
      <c r="E49" s="29">
        <v>5663</v>
      </c>
      <c r="F49" s="30" t="s">
        <v>37</v>
      </c>
      <c r="G49" s="35">
        <f>+H49</f>
        <v>0</v>
      </c>
      <c r="H49" s="36">
        <v>0</v>
      </c>
      <c r="I49" s="36">
        <v>39446</v>
      </c>
      <c r="J49" s="36">
        <v>39445.480000000003</v>
      </c>
      <c r="K49" s="36">
        <v>39445.480000000003</v>
      </c>
      <c r="L49" s="37">
        <f>IFERROR(K49/H49,0)</f>
        <v>0</v>
      </c>
      <c r="M49" s="38">
        <f>IFERROR(K49/I49,0)</f>
        <v>0.99998681742128492</v>
      </c>
    </row>
    <row r="50" spans="2:13" x14ac:dyDescent="0.2">
      <c r="B50" s="32" t="s">
        <v>63</v>
      </c>
      <c r="C50" s="33"/>
      <c r="D50" s="34" t="s">
        <v>64</v>
      </c>
      <c r="E50" s="29">
        <v>5411</v>
      </c>
      <c r="F50" s="30" t="s">
        <v>65</v>
      </c>
      <c r="G50" s="35">
        <f>+H50</f>
        <v>0</v>
      </c>
      <c r="H50" s="36">
        <v>0</v>
      </c>
      <c r="I50" s="36">
        <v>250000</v>
      </c>
      <c r="J50" s="36">
        <v>250000</v>
      </c>
      <c r="K50" s="36">
        <v>250000</v>
      </c>
      <c r="L50" s="37">
        <f>IFERROR(K50/H50,0)</f>
        <v>0</v>
      </c>
      <c r="M50" s="38">
        <f>IFERROR(K50/I50,0)</f>
        <v>1</v>
      </c>
    </row>
    <row r="51" spans="2:13" x14ac:dyDescent="0.2">
      <c r="B51" s="32"/>
      <c r="C51" s="33"/>
      <c r="D51" s="34"/>
      <c r="E51" s="29">
        <v>5421</v>
      </c>
      <c r="F51" s="30" t="s">
        <v>43</v>
      </c>
      <c r="G51" s="35">
        <f>+H51</f>
        <v>0</v>
      </c>
      <c r="H51" s="36">
        <v>0</v>
      </c>
      <c r="I51" s="36">
        <v>56925</v>
      </c>
      <c r="J51" s="36">
        <v>56925</v>
      </c>
      <c r="K51" s="36">
        <v>56925</v>
      </c>
      <c r="L51" s="37">
        <f>IFERROR(K51/H51,0)</f>
        <v>0</v>
      </c>
      <c r="M51" s="38">
        <f>IFERROR(K51/I51,0)</f>
        <v>1</v>
      </c>
    </row>
    <row r="52" spans="2:13" x14ac:dyDescent="0.2">
      <c r="B52" s="32" t="s">
        <v>66</v>
      </c>
      <c r="C52" s="33"/>
      <c r="D52" s="34" t="s">
        <v>67</v>
      </c>
      <c r="E52" s="29">
        <v>5621</v>
      </c>
      <c r="F52" s="30" t="s">
        <v>44</v>
      </c>
      <c r="G52" s="35">
        <f>+H52</f>
        <v>0</v>
      </c>
      <c r="H52" s="36">
        <v>0</v>
      </c>
      <c r="I52" s="36">
        <v>609063</v>
      </c>
      <c r="J52" s="36">
        <v>609062.78</v>
      </c>
      <c r="K52" s="36">
        <v>609062.78</v>
      </c>
      <c r="L52" s="37">
        <f>IFERROR(K52/H52,0)</f>
        <v>0</v>
      </c>
      <c r="M52" s="38">
        <f>IFERROR(K52/I52,0)</f>
        <v>0.99999963878941922</v>
      </c>
    </row>
    <row r="53" spans="2:13" x14ac:dyDescent="0.2">
      <c r="B53" s="32"/>
      <c r="C53" s="33"/>
      <c r="D53" s="34"/>
      <c r="E53" s="29">
        <v>5663</v>
      </c>
      <c r="F53" s="30" t="s">
        <v>37</v>
      </c>
      <c r="G53" s="35">
        <f>+H53</f>
        <v>0</v>
      </c>
      <c r="H53" s="36">
        <v>0</v>
      </c>
      <c r="I53" s="36">
        <v>11429</v>
      </c>
      <c r="J53" s="36">
        <v>11428.45</v>
      </c>
      <c r="K53" s="36">
        <v>11428.45</v>
      </c>
      <c r="L53" s="37">
        <f>IFERROR(K53/H53,0)</f>
        <v>0</v>
      </c>
      <c r="M53" s="38">
        <f>IFERROR(K53/I53,0)</f>
        <v>0.99995187680461994</v>
      </c>
    </row>
    <row r="54" spans="2:13" x14ac:dyDescent="0.2">
      <c r="B54" s="32" t="s">
        <v>68</v>
      </c>
      <c r="C54" s="33"/>
      <c r="D54" s="34" t="s">
        <v>69</v>
      </c>
      <c r="E54" s="29">
        <v>5191</v>
      </c>
      <c r="F54" s="30" t="s">
        <v>23</v>
      </c>
      <c r="G54" s="35">
        <f>+H54</f>
        <v>15000</v>
      </c>
      <c r="H54" s="36">
        <v>15000</v>
      </c>
      <c r="I54" s="36">
        <v>0</v>
      </c>
      <c r="J54" s="36">
        <v>0</v>
      </c>
      <c r="K54" s="36">
        <v>0</v>
      </c>
      <c r="L54" s="37">
        <f>IFERROR(K54/H54,0)</f>
        <v>0</v>
      </c>
      <c r="M54" s="38">
        <f>IFERROR(K54/I54,0)</f>
        <v>0</v>
      </c>
    </row>
    <row r="55" spans="2:13" x14ac:dyDescent="0.2">
      <c r="B55" s="32" t="s">
        <v>70</v>
      </c>
      <c r="C55" s="33"/>
      <c r="D55" s="34" t="s">
        <v>71</v>
      </c>
      <c r="E55" s="29">
        <v>5621</v>
      </c>
      <c r="F55" s="30" t="s">
        <v>44</v>
      </c>
      <c r="G55" s="35">
        <f>+H55</f>
        <v>0</v>
      </c>
      <c r="H55" s="36">
        <v>0</v>
      </c>
      <c r="I55" s="36">
        <v>38447</v>
      </c>
      <c r="J55" s="36">
        <v>38446.79</v>
      </c>
      <c r="K55" s="36">
        <v>38446.79</v>
      </c>
      <c r="L55" s="37">
        <f>IFERROR(K55/H55,0)</f>
        <v>0</v>
      </c>
      <c r="M55" s="38">
        <f>IFERROR(K55/I55,0)</f>
        <v>0.99999453793533954</v>
      </c>
    </row>
    <row r="56" spans="2:13" x14ac:dyDescent="0.2">
      <c r="B56" s="32" t="s">
        <v>72</v>
      </c>
      <c r="C56" s="33"/>
      <c r="D56" s="34" t="s">
        <v>73</v>
      </c>
      <c r="E56" s="29">
        <v>5691</v>
      </c>
      <c r="F56" s="30" t="s">
        <v>33</v>
      </c>
      <c r="G56" s="35">
        <f>+H56</f>
        <v>0</v>
      </c>
      <c r="H56" s="36">
        <v>0</v>
      </c>
      <c r="I56" s="36">
        <v>43755</v>
      </c>
      <c r="J56" s="36">
        <v>43754.05</v>
      </c>
      <c r="K56" s="36">
        <v>43754.05</v>
      </c>
      <c r="L56" s="37">
        <f>IFERROR(K56/H56,0)</f>
        <v>0</v>
      </c>
      <c r="M56" s="38">
        <f>IFERROR(K56/I56,0)</f>
        <v>0.99997828819563483</v>
      </c>
    </row>
    <row r="57" spans="2:13" x14ac:dyDescent="0.2">
      <c r="B57" s="32" t="s">
        <v>74</v>
      </c>
      <c r="C57" s="33"/>
      <c r="D57" s="34" t="s">
        <v>75</v>
      </c>
      <c r="E57" s="29">
        <v>5191</v>
      </c>
      <c r="F57" s="30" t="s">
        <v>23</v>
      </c>
      <c r="G57" s="35">
        <f>+H57</f>
        <v>40000</v>
      </c>
      <c r="H57" s="36">
        <v>40000</v>
      </c>
      <c r="I57" s="36">
        <v>0</v>
      </c>
      <c r="J57" s="36">
        <v>0</v>
      </c>
      <c r="K57" s="36">
        <v>0</v>
      </c>
      <c r="L57" s="37">
        <f>IFERROR(K57/H57,0)</f>
        <v>0</v>
      </c>
      <c r="M57" s="38">
        <f>IFERROR(K57/I57,0)</f>
        <v>0</v>
      </c>
    </row>
    <row r="58" spans="2:13" x14ac:dyDescent="0.2">
      <c r="B58" s="32"/>
      <c r="C58" s="33"/>
      <c r="D58" s="34"/>
      <c r="E58" s="29">
        <v>5671</v>
      </c>
      <c r="F58" s="30" t="s">
        <v>40</v>
      </c>
      <c r="G58" s="35">
        <f>+H58</f>
        <v>0</v>
      </c>
      <c r="H58" s="36">
        <v>0</v>
      </c>
      <c r="I58" s="36">
        <v>12056</v>
      </c>
      <c r="J58" s="36">
        <v>12055.17</v>
      </c>
      <c r="K58" s="36">
        <v>12055.17</v>
      </c>
      <c r="L58" s="37">
        <f>IFERROR(K58/H58,0)</f>
        <v>0</v>
      </c>
      <c r="M58" s="38">
        <f>IFERROR(K58/I58,0)</f>
        <v>0.99993115461181159</v>
      </c>
    </row>
    <row r="59" spans="2:13" x14ac:dyDescent="0.2">
      <c r="B59" s="32" t="s">
        <v>76</v>
      </c>
      <c r="C59" s="33"/>
      <c r="D59" s="34" t="s">
        <v>77</v>
      </c>
      <c r="E59" s="29">
        <v>5111</v>
      </c>
      <c r="F59" s="30" t="s">
        <v>26</v>
      </c>
      <c r="G59" s="35">
        <f>+H59</f>
        <v>0</v>
      </c>
      <c r="H59" s="36">
        <v>0</v>
      </c>
      <c r="I59" s="36">
        <v>16500</v>
      </c>
      <c r="J59" s="36">
        <v>16500</v>
      </c>
      <c r="K59" s="36">
        <v>16500</v>
      </c>
      <c r="L59" s="37">
        <f>IFERROR(K59/H59,0)</f>
        <v>0</v>
      </c>
      <c r="M59" s="38">
        <f>IFERROR(K59/I59,0)</f>
        <v>1</v>
      </c>
    </row>
    <row r="60" spans="2:13" x14ac:dyDescent="0.2">
      <c r="B60" s="32"/>
      <c r="C60" s="33"/>
      <c r="D60" s="34"/>
      <c r="E60" s="29">
        <v>5191</v>
      </c>
      <c r="F60" s="30" t="s">
        <v>23</v>
      </c>
      <c r="G60" s="35">
        <f>+H60</f>
        <v>40000</v>
      </c>
      <c r="H60" s="36">
        <v>40000</v>
      </c>
      <c r="I60" s="36">
        <v>0</v>
      </c>
      <c r="J60" s="36">
        <v>0</v>
      </c>
      <c r="K60" s="36">
        <v>0</v>
      </c>
      <c r="L60" s="37">
        <f>IFERROR(K60/H60,0)</f>
        <v>0</v>
      </c>
      <c r="M60" s="38">
        <f>IFERROR(K60/I60,0)</f>
        <v>0</v>
      </c>
    </row>
    <row r="61" spans="2:13" x14ac:dyDescent="0.2">
      <c r="B61" s="32"/>
      <c r="C61" s="33"/>
      <c r="D61" s="34"/>
      <c r="E61" s="29">
        <v>5621</v>
      </c>
      <c r="F61" s="30" t="s">
        <v>44</v>
      </c>
      <c r="G61" s="35">
        <f>+H61</f>
        <v>0</v>
      </c>
      <c r="H61" s="36">
        <v>0</v>
      </c>
      <c r="I61" s="36">
        <v>0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 t="s">
        <v>78</v>
      </c>
      <c r="C62" s="33"/>
      <c r="D62" s="34" t="s">
        <v>79</v>
      </c>
      <c r="E62" s="29">
        <v>5111</v>
      </c>
      <c r="F62" s="30" t="s">
        <v>26</v>
      </c>
      <c r="G62" s="35">
        <f>+H62</f>
        <v>24190</v>
      </c>
      <c r="H62" s="36">
        <v>24190</v>
      </c>
      <c r="I62" s="36">
        <v>0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/>
      <c r="C63" s="33"/>
      <c r="D63" s="34"/>
      <c r="E63" s="29">
        <v>5151</v>
      </c>
      <c r="F63" s="30" t="s">
        <v>27</v>
      </c>
      <c r="G63" s="35">
        <f>+H63</f>
        <v>50000</v>
      </c>
      <c r="H63" s="36">
        <v>50000</v>
      </c>
      <c r="I63" s="36">
        <v>0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/>
      <c r="C64" s="33"/>
      <c r="D64" s="34"/>
      <c r="E64" s="29">
        <v>5651</v>
      </c>
      <c r="F64" s="30" t="s">
        <v>30</v>
      </c>
      <c r="G64" s="35">
        <f>+H64</f>
        <v>15000</v>
      </c>
      <c r="H64" s="36">
        <v>15000</v>
      </c>
      <c r="I64" s="36">
        <v>0</v>
      </c>
      <c r="J64" s="36">
        <v>0</v>
      </c>
      <c r="K64" s="36">
        <v>0</v>
      </c>
      <c r="L64" s="37">
        <f>IFERROR(K64/H64,0)</f>
        <v>0</v>
      </c>
      <c r="M64" s="38">
        <f>IFERROR(K64/I64,0)</f>
        <v>0</v>
      </c>
    </row>
    <row r="65" spans="2:13" x14ac:dyDescent="0.2">
      <c r="B65" s="32"/>
      <c r="C65" s="33"/>
      <c r="D65" s="34"/>
      <c r="E65" s="39"/>
      <c r="F65" s="40"/>
      <c r="G65" s="44"/>
      <c r="H65" s="44"/>
      <c r="I65" s="44"/>
      <c r="J65" s="44"/>
      <c r="K65" s="44"/>
      <c r="L65" s="41"/>
      <c r="M65" s="42"/>
    </row>
    <row r="66" spans="2:13" x14ac:dyDescent="0.2">
      <c r="B66" s="32"/>
      <c r="C66" s="33"/>
      <c r="D66" s="27"/>
      <c r="E66" s="43"/>
      <c r="F66" s="27"/>
      <c r="G66" s="27"/>
      <c r="H66" s="27"/>
      <c r="I66" s="27"/>
      <c r="J66" s="27"/>
      <c r="K66" s="27"/>
      <c r="L66" s="27"/>
      <c r="M66" s="28"/>
    </row>
    <row r="67" spans="2:13" ht="13.15" customHeight="1" x14ac:dyDescent="0.2">
      <c r="B67" s="67" t="s">
        <v>14</v>
      </c>
      <c r="C67" s="68"/>
      <c r="D67" s="68"/>
      <c r="E67" s="68"/>
      <c r="F67" s="68"/>
      <c r="G67" s="7">
        <f>SUM(G9:G64)</f>
        <v>1814190</v>
      </c>
      <c r="H67" s="7">
        <f>SUM(H9:H64)</f>
        <v>1814190</v>
      </c>
      <c r="I67" s="7">
        <f>SUM(I9:I64)</f>
        <v>3641077.66</v>
      </c>
      <c r="J67" s="7">
        <f>SUM(J9:J64)</f>
        <v>3641063.96</v>
      </c>
      <c r="K67" s="7">
        <f>SUM(K9:K64)</f>
        <v>3641063.96</v>
      </c>
      <c r="L67" s="8">
        <f>IFERROR(K67/H67,0)</f>
        <v>2.0069915278995034</v>
      </c>
      <c r="M67" s="9">
        <f>IFERROR(K67/I67,0)</f>
        <v>0.99999623737769983</v>
      </c>
    </row>
    <row r="68" spans="2:13" ht="4.9000000000000004" customHeight="1" x14ac:dyDescent="0.2">
      <c r="B68" s="32"/>
      <c r="C68" s="33"/>
      <c r="D68" s="27"/>
      <c r="E68" s="43"/>
      <c r="F68" s="27"/>
      <c r="G68" s="27"/>
      <c r="H68" s="27"/>
      <c r="I68" s="27"/>
      <c r="J68" s="27"/>
      <c r="K68" s="27"/>
      <c r="L68" s="27"/>
      <c r="M68" s="28"/>
    </row>
    <row r="69" spans="2:13" ht="13.15" customHeight="1" x14ac:dyDescent="0.2">
      <c r="B69" s="69" t="s">
        <v>15</v>
      </c>
      <c r="C69" s="66"/>
      <c r="D69" s="66"/>
      <c r="E69" s="21"/>
      <c r="F69" s="26"/>
      <c r="G69" s="27"/>
      <c r="H69" s="27"/>
      <c r="I69" s="27"/>
      <c r="J69" s="27"/>
      <c r="K69" s="27"/>
      <c r="L69" s="27"/>
      <c r="M69" s="28"/>
    </row>
    <row r="70" spans="2:13" ht="13.15" customHeight="1" x14ac:dyDescent="0.2">
      <c r="B70" s="25"/>
      <c r="C70" s="66" t="s">
        <v>16</v>
      </c>
      <c r="D70" s="66"/>
      <c r="E70" s="21"/>
      <c r="F70" s="26"/>
      <c r="G70" s="27"/>
      <c r="H70" s="27"/>
      <c r="I70" s="27"/>
      <c r="J70" s="27"/>
      <c r="K70" s="27"/>
      <c r="L70" s="27"/>
      <c r="M70" s="28"/>
    </row>
    <row r="71" spans="2:13" ht="6" customHeight="1" x14ac:dyDescent="0.2">
      <c r="B71" s="45"/>
      <c r="C71" s="46"/>
      <c r="D71" s="46"/>
      <c r="E71" s="39"/>
      <c r="F71" s="46"/>
      <c r="G71" s="27"/>
      <c r="H71" s="27"/>
      <c r="I71" s="27"/>
      <c r="J71" s="27"/>
      <c r="K71" s="27"/>
      <c r="L71" s="27"/>
      <c r="M71" s="28"/>
    </row>
    <row r="72" spans="2:13" x14ac:dyDescent="0.2">
      <c r="B72" s="32" t="s">
        <v>80</v>
      </c>
      <c r="C72" s="33"/>
      <c r="D72" s="27" t="s">
        <v>81</v>
      </c>
      <c r="E72" s="43">
        <v>6141</v>
      </c>
      <c r="F72" s="27" t="s">
        <v>82</v>
      </c>
      <c r="G72" s="35">
        <f>+H72</f>
        <v>0</v>
      </c>
      <c r="H72" s="36">
        <v>0</v>
      </c>
      <c r="I72" s="36">
        <v>1893157.46</v>
      </c>
      <c r="J72" s="36">
        <v>1893157.24</v>
      </c>
      <c r="K72" s="36">
        <v>1893157.24</v>
      </c>
      <c r="L72" s="37">
        <f>IFERROR(K72/H72,0)</f>
        <v>0</v>
      </c>
      <c r="M72" s="38">
        <f>IFERROR(K72/I72,0)</f>
        <v>0.9999998837920222</v>
      </c>
    </row>
    <row r="73" spans="2:13" x14ac:dyDescent="0.2">
      <c r="B73" s="32" t="s">
        <v>83</v>
      </c>
      <c r="C73" s="33"/>
      <c r="D73" s="27" t="s">
        <v>84</v>
      </c>
      <c r="E73" s="43">
        <v>6141</v>
      </c>
      <c r="F73" s="27" t="s">
        <v>82</v>
      </c>
      <c r="G73" s="35">
        <f>+H73</f>
        <v>0</v>
      </c>
      <c r="H73" s="36">
        <v>0</v>
      </c>
      <c r="I73" s="36">
        <v>1505749</v>
      </c>
      <c r="J73" s="36">
        <v>1505749</v>
      </c>
      <c r="K73" s="36">
        <v>1505749</v>
      </c>
      <c r="L73" s="37">
        <f>IFERROR(K73/H73,0)</f>
        <v>0</v>
      </c>
      <c r="M73" s="38">
        <f>IFERROR(K73/I73,0)</f>
        <v>1</v>
      </c>
    </row>
    <row r="74" spans="2:13" x14ac:dyDescent="0.2">
      <c r="B74" s="32" t="s">
        <v>85</v>
      </c>
      <c r="C74" s="33"/>
      <c r="D74" s="27" t="s">
        <v>86</v>
      </c>
      <c r="E74" s="43">
        <v>6141</v>
      </c>
      <c r="F74" s="27" t="s">
        <v>82</v>
      </c>
      <c r="G74" s="35">
        <f>+H74</f>
        <v>0</v>
      </c>
      <c r="H74" s="36">
        <v>0</v>
      </c>
      <c r="I74" s="36">
        <v>1862055.42</v>
      </c>
      <c r="J74" s="36">
        <v>1862055.42</v>
      </c>
      <c r="K74" s="36">
        <v>1862055.42</v>
      </c>
      <c r="L74" s="37">
        <f>IFERROR(K74/H74,0)</f>
        <v>0</v>
      </c>
      <c r="M74" s="38">
        <f>IFERROR(K74/I74,0)</f>
        <v>1</v>
      </c>
    </row>
    <row r="75" spans="2:13" x14ac:dyDescent="0.2">
      <c r="B75" s="32" t="s">
        <v>87</v>
      </c>
      <c r="C75" s="33"/>
      <c r="D75" s="27" t="s">
        <v>88</v>
      </c>
      <c r="E75" s="43">
        <v>6141</v>
      </c>
      <c r="F75" s="27" t="s">
        <v>82</v>
      </c>
      <c r="G75" s="35">
        <f>+H75</f>
        <v>0</v>
      </c>
      <c r="H75" s="36">
        <v>0</v>
      </c>
      <c r="I75" s="36">
        <v>3160673.1</v>
      </c>
      <c r="J75" s="36">
        <v>3160673.1</v>
      </c>
      <c r="K75" s="36">
        <v>3160673.1</v>
      </c>
      <c r="L75" s="37">
        <f>IFERROR(K75/H75,0)</f>
        <v>0</v>
      </c>
      <c r="M75" s="38">
        <f>IFERROR(K75/I75,0)</f>
        <v>1</v>
      </c>
    </row>
    <row r="76" spans="2:13" x14ac:dyDescent="0.2">
      <c r="B76" s="32" t="s">
        <v>89</v>
      </c>
      <c r="C76" s="33"/>
      <c r="D76" s="27" t="s">
        <v>90</v>
      </c>
      <c r="E76" s="43">
        <v>6141</v>
      </c>
      <c r="F76" s="27" t="s">
        <v>82</v>
      </c>
      <c r="G76" s="35">
        <f>+H76</f>
        <v>0</v>
      </c>
      <c r="H76" s="36">
        <v>0</v>
      </c>
      <c r="I76" s="36">
        <v>389556</v>
      </c>
      <c r="J76" s="36">
        <v>389556</v>
      </c>
      <c r="K76" s="36">
        <v>0</v>
      </c>
      <c r="L76" s="37">
        <f>IFERROR(K76/H76,0)</f>
        <v>0</v>
      </c>
      <c r="M76" s="38">
        <f>IFERROR(K76/I76,0)</f>
        <v>0</v>
      </c>
    </row>
    <row r="77" spans="2:13" x14ac:dyDescent="0.2">
      <c r="B77" s="32" t="s">
        <v>91</v>
      </c>
      <c r="C77" s="33"/>
      <c r="D77" s="27" t="s">
        <v>92</v>
      </c>
      <c r="E77" s="43">
        <v>6141</v>
      </c>
      <c r="F77" s="27" t="s">
        <v>82</v>
      </c>
      <c r="G77" s="35">
        <f>+H77</f>
        <v>0</v>
      </c>
      <c r="H77" s="36">
        <v>0</v>
      </c>
      <c r="I77" s="36">
        <v>381619.82</v>
      </c>
      <c r="J77" s="36">
        <v>381619.82</v>
      </c>
      <c r="K77" s="36">
        <v>0</v>
      </c>
      <c r="L77" s="37">
        <f>IFERROR(K77/H77,0)</f>
        <v>0</v>
      </c>
      <c r="M77" s="38">
        <f>IFERROR(K77/I77,0)</f>
        <v>0</v>
      </c>
    </row>
    <row r="78" spans="2:13" x14ac:dyDescent="0.2">
      <c r="B78" s="32" t="s">
        <v>93</v>
      </c>
      <c r="C78" s="33"/>
      <c r="D78" s="27" t="s">
        <v>94</v>
      </c>
      <c r="E78" s="43">
        <v>6141</v>
      </c>
      <c r="F78" s="27" t="s">
        <v>82</v>
      </c>
      <c r="G78" s="35">
        <f>+H78</f>
        <v>0</v>
      </c>
      <c r="H78" s="36">
        <v>0</v>
      </c>
      <c r="I78" s="36">
        <v>396551.71</v>
      </c>
      <c r="J78" s="36">
        <v>396551.71</v>
      </c>
      <c r="K78" s="36">
        <v>0</v>
      </c>
      <c r="L78" s="37">
        <f>IFERROR(K78/H78,0)</f>
        <v>0</v>
      </c>
      <c r="M78" s="38">
        <f>IFERROR(K78/I78,0)</f>
        <v>0</v>
      </c>
    </row>
    <row r="79" spans="2:13" x14ac:dyDescent="0.2">
      <c r="B79" s="32"/>
      <c r="C79" s="33"/>
      <c r="D79" s="27"/>
      <c r="E79" s="43"/>
      <c r="F79" s="27"/>
      <c r="G79" s="44"/>
      <c r="H79" s="44"/>
      <c r="I79" s="44"/>
      <c r="J79" s="44"/>
      <c r="K79" s="44"/>
      <c r="L79" s="41"/>
      <c r="M79" s="42"/>
    </row>
    <row r="80" spans="2:13" x14ac:dyDescent="0.2">
      <c r="B80" s="47"/>
      <c r="C80" s="48"/>
      <c r="D80" s="49"/>
      <c r="E80" s="50"/>
      <c r="F80" s="49"/>
      <c r="G80" s="49"/>
      <c r="H80" s="49"/>
      <c r="I80" s="49"/>
      <c r="J80" s="49"/>
      <c r="K80" s="49"/>
      <c r="L80" s="49"/>
      <c r="M80" s="51"/>
    </row>
    <row r="81" spans="2:13" x14ac:dyDescent="0.2">
      <c r="B81" s="67" t="s">
        <v>17</v>
      </c>
      <c r="C81" s="68"/>
      <c r="D81" s="68"/>
      <c r="E81" s="68"/>
      <c r="F81" s="68"/>
      <c r="G81" s="7">
        <f>SUM(G72:G78)</f>
        <v>0</v>
      </c>
      <c r="H81" s="7">
        <f>SUM(H72:H78)</f>
        <v>0</v>
      </c>
      <c r="I81" s="7">
        <f>SUM(I72:I78)</f>
        <v>9589362.5100000016</v>
      </c>
      <c r="J81" s="7">
        <f>SUM(J72:J78)</f>
        <v>9589362.290000001</v>
      </c>
      <c r="K81" s="7">
        <f>SUM(K72:K78)</f>
        <v>8421634.7599999998</v>
      </c>
      <c r="L81" s="8">
        <f>IFERROR(K81/H81,0)</f>
        <v>0</v>
      </c>
      <c r="M81" s="9">
        <f>IFERROR(K81/I81,0)</f>
        <v>0.87822675920508075</v>
      </c>
    </row>
    <row r="82" spans="2:13" x14ac:dyDescent="0.2">
      <c r="B82" s="4"/>
      <c r="C82" s="5"/>
      <c r="D82" s="2"/>
      <c r="E82" s="6"/>
      <c r="F82" s="2"/>
      <c r="G82" s="2"/>
      <c r="H82" s="2"/>
      <c r="I82" s="2"/>
      <c r="J82" s="2"/>
      <c r="K82" s="2"/>
      <c r="L82" s="2"/>
      <c r="M82" s="3"/>
    </row>
    <row r="83" spans="2:13" x14ac:dyDescent="0.2">
      <c r="B83" s="52" t="s">
        <v>18</v>
      </c>
      <c r="C83" s="53"/>
      <c r="D83" s="53"/>
      <c r="E83" s="53"/>
      <c r="F83" s="53"/>
      <c r="G83" s="10">
        <f>+G67+G81</f>
        <v>1814190</v>
      </c>
      <c r="H83" s="10">
        <f>+H67+H81</f>
        <v>1814190</v>
      </c>
      <c r="I83" s="10">
        <f>+I67+I81</f>
        <v>13230440.170000002</v>
      </c>
      <c r="J83" s="10">
        <f>+J67+J81</f>
        <v>13230426.25</v>
      </c>
      <c r="K83" s="10">
        <f>+K67+K81</f>
        <v>12062698.719999999</v>
      </c>
      <c r="L83" s="11">
        <f>IFERROR(K83/H83,0)</f>
        <v>6.6490823563132855</v>
      </c>
      <c r="M83" s="12">
        <f>IFERROR(K83/I83,0)</f>
        <v>0.91173827665629337</v>
      </c>
    </row>
    <row r="84" spans="2:13" x14ac:dyDescent="0.2">
      <c r="B84" s="13"/>
      <c r="C84" s="14"/>
      <c r="D84" s="14"/>
      <c r="E84" s="15"/>
      <c r="F84" s="14"/>
      <c r="G84" s="14"/>
      <c r="H84" s="14"/>
      <c r="I84" s="14"/>
      <c r="J84" s="14"/>
      <c r="K84" s="14"/>
      <c r="L84" s="14"/>
      <c r="M84" s="16"/>
    </row>
    <row r="85" spans="2:13" ht="15" x14ac:dyDescent="0.25">
      <c r="B85" s="17" t="s">
        <v>19</v>
      </c>
      <c r="C85" s="17"/>
      <c r="D85" s="18"/>
      <c r="E85" s="19"/>
      <c r="F85" s="18"/>
      <c r="G85" s="18"/>
      <c r="H85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83:F83"/>
    <mergeCell ref="K3:K5"/>
    <mergeCell ref="L3:M3"/>
    <mergeCell ref="L4:L5"/>
    <mergeCell ref="M4:M5"/>
    <mergeCell ref="B6:D6"/>
    <mergeCell ref="J6:K6"/>
    <mergeCell ref="C7:D7"/>
    <mergeCell ref="B67:F67"/>
    <mergeCell ref="B69:D69"/>
    <mergeCell ref="C70:D70"/>
    <mergeCell ref="B81:F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dcterms:created xsi:type="dcterms:W3CDTF">2020-08-06T19:52:58Z</dcterms:created>
  <dcterms:modified xsi:type="dcterms:W3CDTF">2023-01-30T15:53:12Z</dcterms:modified>
</cp:coreProperties>
</file>