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IF_CP_SIMAPAS\IF_CP_2024\CP_2400\"/>
    </mc:Choice>
  </mc:AlternateContent>
  <xr:revisionPtr revIDLastSave="0" documentId="13_ncr:1_{96ED917F-C7FB-4AC6-A62D-1A2F94E22A8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  <definedName name="_xlnm.Print_Area" localSheetId="0">COG!$A$1:$G$87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B43" i="6"/>
  <c r="B33" i="6"/>
  <c r="B23" i="6"/>
  <c r="B13" i="6"/>
  <c r="B5" i="6"/>
  <c r="G53" i="6" l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<sst xmlns="http://schemas.openxmlformats.org/spreadsheetml/2006/main" count="203" uniqueCount="142">
  <si>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</si>
  <si>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</si>
  <si>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</si>
  <si>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</si>
  <si>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</si>
  <si>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</si>
  <si>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</si>
  <si>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</si>
  <si>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</si>
  <si>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</si>
  <si>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</si>
  <si>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</si>
  <si>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</si>
  <si>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</si>
  <si>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</si>
  <si>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</si>
  <si>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</si>
  <si>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</si>
  <si>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</si>
  <si>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</si>
  <si>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</si>
  <si>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</si>
  <si>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</si>
  <si>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</si>
  <si>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</si>
  <si>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</si>
  <si>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</si>
  <si>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</si>
  <si>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</si>
  <si>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</si>
  <si>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</si>
  <si>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</si>
  <si>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</si>
  <si>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</si>
  <si>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</si>
  <si>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</si>
  <si>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</si>
  <si>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</si>
  <si>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</si>
  <si>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</si>
  <si>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</si>
  <si>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</si>
  <si>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</si>
  <si>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</si>
  <si>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</si>
  <si>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</si>
  <si>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</si>
  <si>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</si>
  <si>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</si>
  <si>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</si>
  <si>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</si>
  <si>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</si>
  <si>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</si>
  <si>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</si>
  <si>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</si>
  <si>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</si>
  <si>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</si>
  <si>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</si>
  <si>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</si>
  <si>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</si>
  <si>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</si>
  <si>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</si>
  <si>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</si>
  <si>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</si>
  <si>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</si>
  <si>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</si>
  <si>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</si>
  <si>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</si>
  <si>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</si>
  <si>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</si>
  <si>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</si>
  <si>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</si>
  <si>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</si>
  <si>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</si>
  <si>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</si>
  <si>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</si>
  <si>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</si>
  <si>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</si>
  <si>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</si>
  <si>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</si>
  <si>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</si>
  <si>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</si>
  <si>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</si>
  <si>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</si>
  <si>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</si>
  <si>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</si>
  <si>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</si>
  <si>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</si>
  <si>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</si>
  <si>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</si>
  <si>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</si>
  <si>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</si>
  <si>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</si>
  <si>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</si>
  <si>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</si>
  <si>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</si>
  <si>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</si>
  <si>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</si>
  <si>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</si>
  <si>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</si>
  <si>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</si>
  <si>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</si>
  <si>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</si>
  <si>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</si>
  <si>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</si>
  <si>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</si>
  <si>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</si>
  <si>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</si>
  <si>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</si>
  <si>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</si>
  <si>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</si>
  <si>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</si>
  <si>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</si>
  <si>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</si>
  <si>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</si>
  <si>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</si>
  <si>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</si>
  <si>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</si>
  <si>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</si>
  <si>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</si>
  <si>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</si>
  <si>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</si>
  <si>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</si>
  <si>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</si>
  <si>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</si>
  <si>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</si>
  <si>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</si>
  <si>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</si>
  <si>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</si>
  <si>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Municipal de Agua Potable, Alcantarillado y Saneamiento de Dolores Hidalgo (SIMAPAS)
Estado Analítico del Ejercicio del Presupuesto de Egresos
Clasificación por Objeto del Gasto (Capítulo y Concepto)
Del 1 de Enero al 31 de Diciembre de 2024</t>
  </si>
  <si>
    <t>Sistema Municipal de Agua Potable, Alcantarillado y Saneamiento de Dolores Hidalgo (SIMAPAS)
Estado Analítico del Ejercicio del Presupuesto de Egresos
Clasificación Económica (por Tipo de Gasto)
Del 1 de Enero al 31 de Diciembre de 2024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</si>
  <si>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</si>
  <si>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</si>
  <si>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</si>
  <si>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</si>
  <si>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</si>
  <si>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31120M12A060000 DIRECCION DE SIMAPAS RUR</t>
  </si>
  <si>
    <t>31120M12A070000 DIRECCION D ARCHIVO GENE</t>
  </si>
  <si>
    <t>Sistema Municipal de Agua Potable, Alcantarillado y Saneamiento de Dolores Hidalgo (SIMAPAS)
Estado Analítico del Ejercicio del Presupuesto de Egresos
Clasificación Administrativa
Del 1 de Enero al 31 de Diciembre de 2024</t>
  </si>
  <si>
    <t>Sistema Municipal de Agua Potable, Alcantarillado y Saneamiento de Dolores Hidalgo (SIMAPAS)
Estado Analítico del Ejercicio del Presupuesto de Egresos
Clasificación Administrativa (Poderes)
Del 1 de Enero al 31 de Diciembre de 2024</t>
  </si>
  <si>
    <t>Sistema Municipal de Agua Potable, Alcantarillado y Saneamiento de Dolores Hidalgo (SIMAPAS)
Estado Analítico del Ejercicio del Presupuesto de Egresos
Clasificación Administrativa (Sector Paraestatal)
Del 1 de Enero al 31 de Diciembre de 2024</t>
  </si>
  <si>
    <t>Sistema Municipal de Agua Potable, Alcantarillado y Saneamiento de Dolores Hidalgo (SIMAPAS)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</si>
</sst>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4" xfId="0" applyFont="1" applyBorder="1" applyAlignment="1">
      <alignment horizontal="left" indent="1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2" fillId="0" borderId="1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9" xfId="9" applyFont="1" applyBorder="1" applyAlignment="1">
      <alignment horizontal="left" vertical="center" indent="1"/>
    </xf>
    <xf numFmtId="0" fontId="2" fillId="0" borderId="11" xfId="0" applyFont="1" applyBorder="1" applyAlignment="1" applyProtection="1">
      <alignment horizontal="left" inden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2" fillId="0" borderId="1" xfId="0" applyFont="1" applyBorder="1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6.83203125" style="1" customWidth="1"/>
    <col min="8" max="16384" width="12" style="1"/>
  </cols>
  <sheetData>
    <row r="1" spans="1:8" ht="50.1" customHeight="1" x14ac:dyDescent="0.2">
      <c r="A1" s="27" t="s">
        <v>129</v>
      </c>
      <c r="B1" s="23"/>
      <c r="C1" s="23"/>
      <c r="D1" s="23"/>
      <c r="E1" s="23"/>
      <c r="F1" s="23"/>
      <c r="G1" s="24"/>
    </row>
    <row r="2" spans="1:8" x14ac:dyDescent="0.2">
      <c r="A2" s="31"/>
      <c r="B2" s="16"/>
      <c r="C2" s="17"/>
      <c r="D2" s="15" t="s">
        <v>57</v>
      </c>
      <c r="E2" s="17"/>
      <c r="F2" s="18"/>
      <c r="G2" s="25" t="s">
        <v>56</v>
      </c>
    </row>
    <row r="3" spans="1:8" ht="24.95" customHeight="1" x14ac:dyDescent="0.2">
      <c r="A3" s="32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26"/>
    </row>
    <row r="4" spans="1:8" x14ac:dyDescent="0.2">
      <c r="A4" s="33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3" t="s">
        <v>58</v>
      </c>
      <c r="B5" s="8">
        <f>SUM(B6:B12)</f>
        <v>56532557</v>
      </c>
      <c r="C5" s="8">
        <f>SUM(C6:C12)</f>
        <v>2537715.12</v>
      </c>
      <c r="D5" s="8">
        <f>B5+C5</f>
        <v>59070272.119999997</v>
      </c>
      <c r="E5" s="8">
        <f>SUM(E6:E12)</f>
        <v>52873988.590000004</v>
      </c>
      <c r="F5" s="8">
        <f>SUM(F6:F12)</f>
        <v>51850548.190000005</v>
      </c>
      <c r="G5" s="8">
        <f>D5-E5</f>
        <v>6196283.5299999937</v>
      </c>
    </row>
    <row r="6" spans="1:8" x14ac:dyDescent="0.2">
      <c r="A6" s="34" t="s">
        <v>62</v>
      </c>
      <c r="B6" s="4">
        <v>31468044</v>
      </c>
      <c r="C6" s="4">
        <v>-1391290.08</v>
      </c>
      <c r="D6" s="4">
        <f t="shared" ref="D6:D69" si="0">B6+C6</f>
        <v>30076753.920000002</v>
      </c>
      <c r="E6" s="4">
        <v>29034766.059999999</v>
      </c>
      <c r="F6" s="4">
        <v>29034766.059999999</v>
      </c>
      <c r="G6" s="4">
        <f t="shared" ref="G6:G69" si="1">D6-E6</f>
        <v>1041987.8600000031</v>
      </c>
      <c r="H6" s="7">
        <v>1100</v>
      </c>
    </row>
    <row r="7" spans="1:8" x14ac:dyDescent="0.2">
      <c r="A7" s="34" t="s">
        <v>63</v>
      </c>
      <c r="B7" s="4">
        <v>847000</v>
      </c>
      <c r="C7" s="4">
        <v>582790</v>
      </c>
      <c r="D7" s="4">
        <f t="shared" si="0"/>
        <v>1429790</v>
      </c>
      <c r="E7" s="4">
        <v>1149208.72</v>
      </c>
      <c r="F7" s="4">
        <v>1149208.72</v>
      </c>
      <c r="G7" s="4">
        <f t="shared" si="1"/>
        <v>280581.28000000003</v>
      </c>
      <c r="H7" s="7">
        <v>1200</v>
      </c>
    </row>
    <row r="8" spans="1:8" x14ac:dyDescent="0.2">
      <c r="A8" s="34" t="s">
        <v>64</v>
      </c>
      <c r="B8" s="4">
        <v>6243350</v>
      </c>
      <c r="C8" s="4">
        <v>1733297.2</v>
      </c>
      <c r="D8" s="4">
        <f t="shared" si="0"/>
        <v>7976647.2000000002</v>
      </c>
      <c r="E8" s="4">
        <v>6719398.7599999998</v>
      </c>
      <c r="F8" s="4">
        <v>6714183.7599999998</v>
      </c>
      <c r="G8" s="4">
        <f t="shared" si="1"/>
        <v>1257248.4400000004</v>
      </c>
      <c r="H8" s="7">
        <v>1300</v>
      </c>
    </row>
    <row r="9" spans="1:8" x14ac:dyDescent="0.2">
      <c r="A9" s="34" t="s">
        <v>33</v>
      </c>
      <c r="B9" s="4">
        <v>8797460</v>
      </c>
      <c r="C9" s="4">
        <v>348027</v>
      </c>
      <c r="D9" s="4">
        <f t="shared" si="0"/>
        <v>9145487</v>
      </c>
      <c r="E9" s="4">
        <v>7710373.9500000002</v>
      </c>
      <c r="F9" s="4">
        <v>6765545.0199999996</v>
      </c>
      <c r="G9" s="4">
        <f t="shared" si="1"/>
        <v>1435113.0499999998</v>
      </c>
      <c r="H9" s="7">
        <v>1400</v>
      </c>
    </row>
    <row r="10" spans="1:8" x14ac:dyDescent="0.2">
      <c r="A10" s="34" t="s">
        <v>65</v>
      </c>
      <c r="B10" s="4">
        <v>7909488</v>
      </c>
      <c r="C10" s="4">
        <v>1294086</v>
      </c>
      <c r="D10" s="4">
        <f t="shared" si="0"/>
        <v>9203574</v>
      </c>
      <c r="E10" s="4">
        <v>7831590.29</v>
      </c>
      <c r="F10" s="4">
        <v>7783638.8200000003</v>
      </c>
      <c r="G10" s="4">
        <f t="shared" si="1"/>
        <v>1371983.71</v>
      </c>
      <c r="H10" s="7">
        <v>1500</v>
      </c>
    </row>
    <row r="11" spans="1:8" x14ac:dyDescent="0.2">
      <c r="A11" s="34" t="s">
        <v>34</v>
      </c>
      <c r="B11" s="4">
        <v>29195</v>
      </c>
      <c r="C11" s="4">
        <v>-29195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  <c r="H11" s="7">
        <v>1600</v>
      </c>
    </row>
    <row r="12" spans="1:8" x14ac:dyDescent="0.2">
      <c r="A12" s="34" t="s">
        <v>66</v>
      </c>
      <c r="B12" s="4">
        <v>1238020</v>
      </c>
      <c r="C12" s="4">
        <v>0</v>
      </c>
      <c r="D12" s="4">
        <f t="shared" si="0"/>
        <v>1238020</v>
      </c>
      <c r="E12" s="4">
        <v>428650.81</v>
      </c>
      <c r="F12" s="4">
        <v>403205.81</v>
      </c>
      <c r="G12" s="4">
        <f t="shared" si="1"/>
        <v>809369.19</v>
      </c>
      <c r="H12" s="7">
        <v>1700</v>
      </c>
    </row>
    <row r="13" spans="1:8" x14ac:dyDescent="0.2">
      <c r="A13" s="13" t="s">
        <v>123</v>
      </c>
      <c r="B13" s="9">
        <f>SUM(B14:B22)</f>
        <v>12412616</v>
      </c>
      <c r="C13" s="9">
        <f>SUM(C14:C22)</f>
        <v>1641611.3599999999</v>
      </c>
      <c r="D13" s="9">
        <f t="shared" si="0"/>
        <v>14054227.359999999</v>
      </c>
      <c r="E13" s="9">
        <f>SUM(E14:E22)</f>
        <v>13435667.580000002</v>
      </c>
      <c r="F13" s="9">
        <f>SUM(F14:F22)</f>
        <v>13135504.600000001</v>
      </c>
      <c r="G13" s="9">
        <f t="shared" si="1"/>
        <v>618559.77999999747</v>
      </c>
      <c r="H13" s="14">
        <v>0</v>
      </c>
    </row>
    <row r="14" spans="1:8" x14ac:dyDescent="0.2">
      <c r="A14" s="34" t="s">
        <v>67</v>
      </c>
      <c r="B14" s="4">
        <v>1261588</v>
      </c>
      <c r="C14" s="4">
        <v>-248126.38</v>
      </c>
      <c r="D14" s="4">
        <f t="shared" si="0"/>
        <v>1013461.62</v>
      </c>
      <c r="E14" s="4">
        <v>972139.52000000002</v>
      </c>
      <c r="F14" s="4">
        <v>963389.52</v>
      </c>
      <c r="G14" s="4">
        <f t="shared" si="1"/>
        <v>41322.099999999977</v>
      </c>
      <c r="H14" s="7">
        <v>2100</v>
      </c>
    </row>
    <row r="15" spans="1:8" x14ac:dyDescent="0.2">
      <c r="A15" s="34" t="s">
        <v>68</v>
      </c>
      <c r="B15" s="4">
        <v>137736</v>
      </c>
      <c r="C15" s="4">
        <v>-31881.61</v>
      </c>
      <c r="D15" s="4">
        <f t="shared" si="0"/>
        <v>105854.39</v>
      </c>
      <c r="E15" s="4">
        <v>103323.71</v>
      </c>
      <c r="F15" s="4">
        <v>103323.71</v>
      </c>
      <c r="G15" s="4">
        <f t="shared" si="1"/>
        <v>2530.679999999993</v>
      </c>
      <c r="H15" s="7">
        <v>2200</v>
      </c>
    </row>
    <row r="16" spans="1:8" x14ac:dyDescent="0.2">
      <c r="A16" s="34" t="s">
        <v>69</v>
      </c>
      <c r="B16" s="4">
        <v>0</v>
      </c>
      <c r="C16" s="4">
        <v>0</v>
      </c>
      <c r="D16" s="4">
        <f t="shared" si="0"/>
        <v>0</v>
      </c>
      <c r="E16" s="4">
        <v>0</v>
      </c>
      <c r="F16" s="4">
        <v>0</v>
      </c>
      <c r="G16" s="4">
        <f t="shared" si="1"/>
        <v>0</v>
      </c>
      <c r="H16" s="7">
        <v>2300</v>
      </c>
    </row>
    <row r="17" spans="1:8" x14ac:dyDescent="0.2">
      <c r="A17" s="34" t="s">
        <v>70</v>
      </c>
      <c r="B17" s="4">
        <v>3569678</v>
      </c>
      <c r="C17" s="4">
        <v>1123907.53</v>
      </c>
      <c r="D17" s="4">
        <f t="shared" si="0"/>
        <v>4693585.53</v>
      </c>
      <c r="E17" s="4">
        <v>4357308.83</v>
      </c>
      <c r="F17" s="4">
        <v>4357308.83</v>
      </c>
      <c r="G17" s="4">
        <f t="shared" si="1"/>
        <v>336276.70000000019</v>
      </c>
      <c r="H17" s="7">
        <v>2400</v>
      </c>
    </row>
    <row r="18" spans="1:8" x14ac:dyDescent="0.2">
      <c r="A18" s="34" t="s">
        <v>71</v>
      </c>
      <c r="B18" s="4">
        <v>3274260</v>
      </c>
      <c r="C18" s="4">
        <v>772448.23</v>
      </c>
      <c r="D18" s="4">
        <f t="shared" si="0"/>
        <v>4046708.23</v>
      </c>
      <c r="E18" s="4">
        <v>3902032.41</v>
      </c>
      <c r="F18" s="4">
        <v>3902032.41</v>
      </c>
      <c r="G18" s="4">
        <f t="shared" si="1"/>
        <v>144675.81999999983</v>
      </c>
      <c r="H18" s="7">
        <v>2500</v>
      </c>
    </row>
    <row r="19" spans="1:8" x14ac:dyDescent="0.2">
      <c r="A19" s="34" t="s">
        <v>72</v>
      </c>
      <c r="B19" s="4">
        <v>1949804</v>
      </c>
      <c r="C19" s="4">
        <v>-40106.07</v>
      </c>
      <c r="D19" s="4">
        <f t="shared" si="0"/>
        <v>1909697.93</v>
      </c>
      <c r="E19" s="4">
        <v>1880982.38</v>
      </c>
      <c r="F19" s="4">
        <v>1829049.4</v>
      </c>
      <c r="G19" s="4">
        <f t="shared" si="1"/>
        <v>28715.550000000047</v>
      </c>
      <c r="H19" s="7">
        <v>2600</v>
      </c>
    </row>
    <row r="20" spans="1:8" x14ac:dyDescent="0.2">
      <c r="A20" s="34" t="s">
        <v>73</v>
      </c>
      <c r="B20" s="4">
        <v>1111830</v>
      </c>
      <c r="C20" s="4">
        <v>-315253.99</v>
      </c>
      <c r="D20" s="4">
        <f t="shared" si="0"/>
        <v>796576.01</v>
      </c>
      <c r="E20" s="4">
        <v>759275.34</v>
      </c>
      <c r="F20" s="4">
        <v>519795.34</v>
      </c>
      <c r="G20" s="4">
        <f t="shared" si="1"/>
        <v>37300.670000000042</v>
      </c>
      <c r="H20" s="7">
        <v>2700</v>
      </c>
    </row>
    <row r="21" spans="1:8" x14ac:dyDescent="0.2">
      <c r="A21" s="34" t="s">
        <v>74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4">
        <f t="shared" si="1"/>
        <v>0</v>
      </c>
      <c r="H21" s="7">
        <v>2800</v>
      </c>
    </row>
    <row r="22" spans="1:8" x14ac:dyDescent="0.2">
      <c r="A22" s="34" t="s">
        <v>75</v>
      </c>
      <c r="B22" s="4">
        <v>1107720</v>
      </c>
      <c r="C22" s="4">
        <v>380623.65</v>
      </c>
      <c r="D22" s="4">
        <f t="shared" si="0"/>
        <v>1488343.65</v>
      </c>
      <c r="E22" s="4">
        <v>1460605.39</v>
      </c>
      <c r="F22" s="4">
        <v>1460605.39</v>
      </c>
      <c r="G22" s="4">
        <f t="shared" si="1"/>
        <v>27738.260000000009</v>
      </c>
      <c r="H22" s="7">
        <v>2900</v>
      </c>
    </row>
    <row r="23" spans="1:8" x14ac:dyDescent="0.2">
      <c r="A23" s="13" t="s">
        <v>59</v>
      </c>
      <c r="B23" s="9">
        <f>SUM(B24:B32)</f>
        <v>32790327</v>
      </c>
      <c r="C23" s="9">
        <f>SUM(C24:C32)</f>
        <v>-1474436.5000000002</v>
      </c>
      <c r="D23" s="9">
        <f t="shared" si="0"/>
        <v>31315890.5</v>
      </c>
      <c r="E23" s="9">
        <f>SUM(E24:E32)</f>
        <v>31177116.619999997</v>
      </c>
      <c r="F23" s="9">
        <f>SUM(F24:F32)</f>
        <v>29079043.430000003</v>
      </c>
      <c r="G23" s="9">
        <f t="shared" si="1"/>
        <v>138773.88000000268</v>
      </c>
      <c r="H23" s="14">
        <v>0</v>
      </c>
    </row>
    <row r="24" spans="1:8" x14ac:dyDescent="0.2">
      <c r="A24" s="34" t="s">
        <v>76</v>
      </c>
      <c r="B24" s="4">
        <v>14863640</v>
      </c>
      <c r="C24" s="4">
        <v>-464946.54</v>
      </c>
      <c r="D24" s="4">
        <f t="shared" si="0"/>
        <v>14398693.460000001</v>
      </c>
      <c r="E24" s="4">
        <v>14347980.09</v>
      </c>
      <c r="F24" s="4">
        <v>14166967.42</v>
      </c>
      <c r="G24" s="4">
        <f t="shared" si="1"/>
        <v>50713.370000001043</v>
      </c>
      <c r="H24" s="7">
        <v>3100</v>
      </c>
    </row>
    <row r="25" spans="1:8" x14ac:dyDescent="0.2">
      <c r="A25" s="34" t="s">
        <v>77</v>
      </c>
      <c r="B25" s="4">
        <v>2181600</v>
      </c>
      <c r="C25" s="4">
        <v>-784977.72</v>
      </c>
      <c r="D25" s="4">
        <f t="shared" si="0"/>
        <v>1396622.28</v>
      </c>
      <c r="E25" s="4">
        <v>1384906.92</v>
      </c>
      <c r="F25" s="4">
        <v>1384906.92</v>
      </c>
      <c r="G25" s="4">
        <f t="shared" si="1"/>
        <v>11715.360000000102</v>
      </c>
      <c r="H25" s="7">
        <v>3200</v>
      </c>
    </row>
    <row r="26" spans="1:8" x14ac:dyDescent="0.2">
      <c r="A26" s="34" t="s">
        <v>78</v>
      </c>
      <c r="B26" s="4">
        <v>3394304</v>
      </c>
      <c r="C26" s="4">
        <v>-85279.78</v>
      </c>
      <c r="D26" s="4">
        <f t="shared" si="0"/>
        <v>3309024.22</v>
      </c>
      <c r="E26" s="4">
        <v>3298595.62</v>
      </c>
      <c r="F26" s="4">
        <v>3298595.62</v>
      </c>
      <c r="G26" s="4">
        <f t="shared" si="1"/>
        <v>10428.600000000093</v>
      </c>
      <c r="H26" s="7">
        <v>3300</v>
      </c>
    </row>
    <row r="27" spans="1:8" x14ac:dyDescent="0.2">
      <c r="A27" s="34" t="s">
        <v>79</v>
      </c>
      <c r="B27" s="4">
        <v>1076200</v>
      </c>
      <c r="C27" s="4">
        <v>66466.759999999995</v>
      </c>
      <c r="D27" s="4">
        <f t="shared" si="0"/>
        <v>1142666.76</v>
      </c>
      <c r="E27" s="4">
        <v>1140475.53</v>
      </c>
      <c r="F27" s="4">
        <v>1106886.8700000001</v>
      </c>
      <c r="G27" s="4">
        <f t="shared" si="1"/>
        <v>2191.2299999999814</v>
      </c>
      <c r="H27" s="7">
        <v>3400</v>
      </c>
    </row>
    <row r="28" spans="1:8" x14ac:dyDescent="0.2">
      <c r="A28" s="34" t="s">
        <v>80</v>
      </c>
      <c r="B28" s="4">
        <v>5958787</v>
      </c>
      <c r="C28" s="4">
        <v>-1606947.43</v>
      </c>
      <c r="D28" s="4">
        <f t="shared" si="0"/>
        <v>4351839.57</v>
      </c>
      <c r="E28" s="4">
        <v>4329062.0199999996</v>
      </c>
      <c r="F28" s="4">
        <v>3764228.26</v>
      </c>
      <c r="G28" s="4">
        <f t="shared" si="1"/>
        <v>22777.550000000745</v>
      </c>
      <c r="H28" s="7">
        <v>3500</v>
      </c>
    </row>
    <row r="29" spans="1:8" x14ac:dyDescent="0.2">
      <c r="A29" s="34" t="s">
        <v>81</v>
      </c>
      <c r="B29" s="4">
        <v>202940</v>
      </c>
      <c r="C29" s="4">
        <v>185545.03</v>
      </c>
      <c r="D29" s="4">
        <f t="shared" si="0"/>
        <v>388485.03</v>
      </c>
      <c r="E29" s="4">
        <v>387291.62</v>
      </c>
      <c r="F29" s="4">
        <v>381291.62</v>
      </c>
      <c r="G29" s="4">
        <f t="shared" si="1"/>
        <v>1193.4100000000326</v>
      </c>
      <c r="H29" s="7">
        <v>3600</v>
      </c>
    </row>
    <row r="30" spans="1:8" x14ac:dyDescent="0.2">
      <c r="A30" s="34" t="s">
        <v>82</v>
      </c>
      <c r="B30" s="4">
        <v>120440</v>
      </c>
      <c r="C30" s="4">
        <v>115830.91</v>
      </c>
      <c r="D30" s="4">
        <f t="shared" si="0"/>
        <v>236270.91</v>
      </c>
      <c r="E30" s="4">
        <v>229434.98</v>
      </c>
      <c r="F30" s="4">
        <v>229434.98</v>
      </c>
      <c r="G30" s="4">
        <f t="shared" si="1"/>
        <v>6835.929999999993</v>
      </c>
      <c r="H30" s="7">
        <v>3700</v>
      </c>
    </row>
    <row r="31" spans="1:8" x14ac:dyDescent="0.2">
      <c r="A31" s="34" t="s">
        <v>83</v>
      </c>
      <c r="B31" s="4">
        <v>233120</v>
      </c>
      <c r="C31" s="4">
        <v>-52167.72</v>
      </c>
      <c r="D31" s="4">
        <f t="shared" si="0"/>
        <v>180952.28</v>
      </c>
      <c r="E31" s="4">
        <v>175577.33</v>
      </c>
      <c r="F31" s="4">
        <v>175577.33</v>
      </c>
      <c r="G31" s="4">
        <f t="shared" si="1"/>
        <v>5374.9500000000116</v>
      </c>
      <c r="H31" s="7">
        <v>3800</v>
      </c>
    </row>
    <row r="32" spans="1:8" x14ac:dyDescent="0.2">
      <c r="A32" s="34" t="s">
        <v>18</v>
      </c>
      <c r="B32" s="4">
        <v>4759296</v>
      </c>
      <c r="C32" s="4">
        <v>1152039.99</v>
      </c>
      <c r="D32" s="4">
        <f t="shared" si="0"/>
        <v>5911335.9900000002</v>
      </c>
      <c r="E32" s="4">
        <v>5883792.5099999998</v>
      </c>
      <c r="F32" s="4">
        <v>4571154.41</v>
      </c>
      <c r="G32" s="4">
        <f t="shared" si="1"/>
        <v>27543.480000000447</v>
      </c>
      <c r="H32" s="7">
        <v>3900</v>
      </c>
    </row>
    <row r="33" spans="1:8" x14ac:dyDescent="0.2">
      <c r="A33" s="13" t="s">
        <v>124</v>
      </c>
      <c r="B33" s="9">
        <f>SUM(B34:B42)</f>
        <v>350000</v>
      </c>
      <c r="C33" s="9">
        <f>SUM(C34:C42)</f>
        <v>-350000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4">
        <v>0</v>
      </c>
    </row>
    <row r="34" spans="1:8" x14ac:dyDescent="0.2">
      <c r="A34" s="34" t="s">
        <v>84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  <c r="H34" s="7">
        <v>4100</v>
      </c>
    </row>
    <row r="35" spans="1:8" x14ac:dyDescent="0.2">
      <c r="A35" s="34" t="s">
        <v>85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  <c r="H35" s="7">
        <v>4200</v>
      </c>
    </row>
    <row r="36" spans="1:8" x14ac:dyDescent="0.2">
      <c r="A36" s="34" t="s">
        <v>86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  <c r="H36" s="7">
        <v>4300</v>
      </c>
    </row>
    <row r="37" spans="1:8" x14ac:dyDescent="0.2">
      <c r="A37" s="34" t="s">
        <v>87</v>
      </c>
      <c r="B37" s="4">
        <v>350000</v>
      </c>
      <c r="C37" s="4">
        <v>-350000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  <c r="H37" s="7">
        <v>4400</v>
      </c>
    </row>
    <row r="38" spans="1:8" x14ac:dyDescent="0.2">
      <c r="A38" s="34" t="s">
        <v>39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  <c r="H38" s="7">
        <v>4500</v>
      </c>
    </row>
    <row r="39" spans="1:8" x14ac:dyDescent="0.2">
      <c r="A39" s="34" t="s">
        <v>88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  <c r="H39" s="7">
        <v>4600</v>
      </c>
    </row>
    <row r="40" spans="1:8" x14ac:dyDescent="0.2">
      <c r="A40" s="34" t="s">
        <v>89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  <c r="H40" s="7">
        <v>4700</v>
      </c>
    </row>
    <row r="41" spans="1:8" x14ac:dyDescent="0.2">
      <c r="A41" s="34" t="s">
        <v>35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  <c r="H41" s="7">
        <v>4800</v>
      </c>
    </row>
    <row r="42" spans="1:8" x14ac:dyDescent="0.2">
      <c r="A42" s="34" t="s">
        <v>90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4">
        <f t="shared" si="1"/>
        <v>0</v>
      </c>
      <c r="H42" s="7">
        <v>4900</v>
      </c>
    </row>
    <row r="43" spans="1:8" x14ac:dyDescent="0.2">
      <c r="A43" s="13" t="s">
        <v>125</v>
      </c>
      <c r="B43" s="9">
        <f>SUM(B44:B52)</f>
        <v>6756500</v>
      </c>
      <c r="C43" s="9">
        <f>SUM(C44:C52)</f>
        <v>4530859.43</v>
      </c>
      <c r="D43" s="9">
        <f t="shared" si="0"/>
        <v>11287359.43</v>
      </c>
      <c r="E43" s="9">
        <f>SUM(E44:E52)</f>
        <v>8604118.6000000015</v>
      </c>
      <c r="F43" s="9">
        <f>SUM(F44:F52)</f>
        <v>8592912.5700000003</v>
      </c>
      <c r="G43" s="9">
        <f t="shared" si="1"/>
        <v>2683240.8299999982</v>
      </c>
      <c r="H43" s="14">
        <v>0</v>
      </c>
    </row>
    <row r="44" spans="1:8" x14ac:dyDescent="0.2">
      <c r="A44" s="35" t="s">
        <v>91</v>
      </c>
      <c r="B44" s="4">
        <v>691500</v>
      </c>
      <c r="C44" s="4">
        <v>155194.38</v>
      </c>
      <c r="D44" s="4">
        <f t="shared" si="0"/>
        <v>846694.38</v>
      </c>
      <c r="E44" s="4">
        <v>840681.88</v>
      </c>
      <c r="F44" s="4">
        <v>829475.85</v>
      </c>
      <c r="G44" s="4">
        <f t="shared" si="1"/>
        <v>6012.5</v>
      </c>
      <c r="H44" s="7">
        <v>5100</v>
      </c>
    </row>
    <row r="45" spans="1:8" x14ac:dyDescent="0.2">
      <c r="A45" s="34" t="s">
        <v>92</v>
      </c>
      <c r="B45" s="4">
        <v>15000</v>
      </c>
      <c r="C45" s="4">
        <v>-15000</v>
      </c>
      <c r="D45" s="4">
        <f t="shared" si="0"/>
        <v>0</v>
      </c>
      <c r="E45" s="4">
        <v>0</v>
      </c>
      <c r="F45" s="4">
        <v>0</v>
      </c>
      <c r="G45" s="4">
        <f t="shared" si="1"/>
        <v>0</v>
      </c>
      <c r="H45" s="7">
        <v>5200</v>
      </c>
    </row>
    <row r="46" spans="1:8" x14ac:dyDescent="0.2">
      <c r="A46" s="34" t="s">
        <v>93</v>
      </c>
      <c r="B46" s="4">
        <v>15000</v>
      </c>
      <c r="C46" s="4">
        <v>291543</v>
      </c>
      <c r="D46" s="4">
        <f t="shared" si="0"/>
        <v>306543</v>
      </c>
      <c r="E46" s="4">
        <v>306502.17</v>
      </c>
      <c r="F46" s="4">
        <v>306502.17</v>
      </c>
      <c r="G46" s="4">
        <f t="shared" si="1"/>
        <v>40.830000000016298</v>
      </c>
      <c r="H46" s="7">
        <v>5300</v>
      </c>
    </row>
    <row r="47" spans="1:8" x14ac:dyDescent="0.2">
      <c r="A47" s="34" t="s">
        <v>94</v>
      </c>
      <c r="B47" s="4">
        <v>595000</v>
      </c>
      <c r="C47" s="4">
        <v>2952151</v>
      </c>
      <c r="D47" s="4">
        <f t="shared" si="0"/>
        <v>3547151</v>
      </c>
      <c r="E47" s="4">
        <v>3237489.82</v>
      </c>
      <c r="F47" s="4">
        <v>3237489.82</v>
      </c>
      <c r="G47" s="4">
        <f t="shared" si="1"/>
        <v>309661.18000000017</v>
      </c>
      <c r="H47" s="7">
        <v>5400</v>
      </c>
    </row>
    <row r="48" spans="1:8" x14ac:dyDescent="0.2">
      <c r="A48" s="34" t="s">
        <v>95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4">
        <f t="shared" si="1"/>
        <v>0</v>
      </c>
      <c r="H48" s="7">
        <v>5500</v>
      </c>
    </row>
    <row r="49" spans="1:8" x14ac:dyDescent="0.2">
      <c r="A49" s="34" t="s">
        <v>96</v>
      </c>
      <c r="B49" s="4">
        <v>5440000</v>
      </c>
      <c r="C49" s="4">
        <v>1146971.05</v>
      </c>
      <c r="D49" s="4">
        <f t="shared" si="0"/>
        <v>6586971.0499999998</v>
      </c>
      <c r="E49" s="4">
        <v>4219444.7300000004</v>
      </c>
      <c r="F49" s="4">
        <v>4219444.7300000004</v>
      </c>
      <c r="G49" s="4">
        <f t="shared" si="1"/>
        <v>2367526.3199999994</v>
      </c>
      <c r="H49" s="7">
        <v>5600</v>
      </c>
    </row>
    <row r="50" spans="1:8" x14ac:dyDescent="0.2">
      <c r="A50" s="34" t="s">
        <v>97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  <c r="H50" s="7">
        <v>5700</v>
      </c>
    </row>
    <row r="51" spans="1:8" x14ac:dyDescent="0.2">
      <c r="A51" s="34" t="s">
        <v>98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4">
        <f t="shared" si="1"/>
        <v>0</v>
      </c>
      <c r="H51" s="7">
        <v>5800</v>
      </c>
    </row>
    <row r="52" spans="1:8" x14ac:dyDescent="0.2">
      <c r="A52" s="34" t="s">
        <v>99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4">
        <f t="shared" si="1"/>
        <v>0</v>
      </c>
      <c r="H52" s="7">
        <v>5900</v>
      </c>
    </row>
    <row r="53" spans="1:8" x14ac:dyDescent="0.2">
      <c r="A53" s="13" t="s">
        <v>60</v>
      </c>
      <c r="B53" s="9">
        <f>SUM(B54:B56)</f>
        <v>16695000</v>
      </c>
      <c r="C53" s="9">
        <f>SUM(C54:C56)</f>
        <v>11194969.199999999</v>
      </c>
      <c r="D53" s="9">
        <f t="shared" si="0"/>
        <v>27889969.199999999</v>
      </c>
      <c r="E53" s="9">
        <f>SUM(E54:E56)</f>
        <v>11023721.26</v>
      </c>
      <c r="F53" s="9">
        <f>SUM(F54:F56)</f>
        <v>9565388.6400000006</v>
      </c>
      <c r="G53" s="9">
        <f t="shared" si="1"/>
        <v>16866247.939999998</v>
      </c>
      <c r="H53" s="14">
        <v>0</v>
      </c>
    </row>
    <row r="54" spans="1:8" x14ac:dyDescent="0.2">
      <c r="A54" s="34" t="s">
        <v>100</v>
      </c>
      <c r="B54" s="4">
        <v>16695000</v>
      </c>
      <c r="C54" s="4">
        <v>11194969.199999999</v>
      </c>
      <c r="D54" s="4">
        <f t="shared" si="0"/>
        <v>27889969.199999999</v>
      </c>
      <c r="E54" s="4">
        <v>11023721.26</v>
      </c>
      <c r="F54" s="4">
        <v>9565388.6400000006</v>
      </c>
      <c r="G54" s="4">
        <f t="shared" si="1"/>
        <v>16866247.939999998</v>
      </c>
      <c r="H54" s="7">
        <v>6100</v>
      </c>
    </row>
    <row r="55" spans="1:8" x14ac:dyDescent="0.2">
      <c r="A55" s="34" t="s">
        <v>101</v>
      </c>
      <c r="B55" s="4">
        <v>0</v>
      </c>
      <c r="C55" s="4">
        <v>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  <c r="H55" s="7">
        <v>6200</v>
      </c>
    </row>
    <row r="56" spans="1:8" x14ac:dyDescent="0.2">
      <c r="A56" s="34" t="s">
        <v>102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4">
        <f t="shared" si="1"/>
        <v>0</v>
      </c>
      <c r="H56" s="7">
        <v>6300</v>
      </c>
    </row>
    <row r="57" spans="1:8" x14ac:dyDescent="0.2">
      <c r="A57" s="13" t="s">
        <v>126</v>
      </c>
      <c r="B57" s="9">
        <f>SUM(B58:B64)</f>
        <v>944000</v>
      </c>
      <c r="C57" s="9">
        <f>SUM(C58:C64)</f>
        <v>-944000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4">
        <v>0</v>
      </c>
    </row>
    <row r="58" spans="1:8" x14ac:dyDescent="0.2">
      <c r="A58" s="34" t="s">
        <v>103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  <c r="H58" s="7">
        <v>7100</v>
      </c>
    </row>
    <row r="59" spans="1:8" x14ac:dyDescent="0.2">
      <c r="A59" s="34" t="s">
        <v>104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  <c r="H59" s="7">
        <v>7200</v>
      </c>
    </row>
    <row r="60" spans="1:8" x14ac:dyDescent="0.2">
      <c r="A60" s="34" t="s">
        <v>105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  <c r="H60" s="7">
        <v>7300</v>
      </c>
    </row>
    <row r="61" spans="1:8" x14ac:dyDescent="0.2">
      <c r="A61" s="34" t="s">
        <v>106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  <c r="H61" s="7">
        <v>7400</v>
      </c>
    </row>
    <row r="62" spans="1:8" x14ac:dyDescent="0.2">
      <c r="A62" s="34" t="s">
        <v>107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  <c r="H62" s="7">
        <v>7500</v>
      </c>
    </row>
    <row r="63" spans="1:8" x14ac:dyDescent="0.2">
      <c r="A63" s="34" t="s">
        <v>108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  <c r="H63" s="7">
        <v>7600</v>
      </c>
    </row>
    <row r="64" spans="1:8" x14ac:dyDescent="0.2">
      <c r="A64" s="34" t="s">
        <v>109</v>
      </c>
      <c r="B64" s="4">
        <v>944000</v>
      </c>
      <c r="C64" s="4">
        <v>-944000</v>
      </c>
      <c r="D64" s="4">
        <f t="shared" si="0"/>
        <v>0</v>
      </c>
      <c r="E64" s="4">
        <v>0</v>
      </c>
      <c r="F64" s="4">
        <v>0</v>
      </c>
      <c r="G64" s="4">
        <f t="shared" si="1"/>
        <v>0</v>
      </c>
      <c r="H64" s="7">
        <v>7900</v>
      </c>
    </row>
    <row r="65" spans="1:8" x14ac:dyDescent="0.2">
      <c r="A65" s="13" t="s">
        <v>127</v>
      </c>
      <c r="B65" s="9">
        <f>SUM(B66:B68)</f>
        <v>0</v>
      </c>
      <c r="C65" s="9">
        <f>SUM(C66:C68)</f>
        <v>7485809.5599999996</v>
      </c>
      <c r="D65" s="9">
        <f t="shared" si="0"/>
        <v>7485809.5599999996</v>
      </c>
      <c r="E65" s="9">
        <f>SUM(E66:E68)</f>
        <v>7485809.5599999996</v>
      </c>
      <c r="F65" s="9">
        <f>SUM(F66:F68)</f>
        <v>7485809.5599999996</v>
      </c>
      <c r="G65" s="9">
        <f t="shared" si="1"/>
        <v>0</v>
      </c>
      <c r="H65" s="14">
        <v>0</v>
      </c>
    </row>
    <row r="66" spans="1:8" x14ac:dyDescent="0.2">
      <c r="A66" s="34" t="s">
        <v>36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  <c r="H66" s="7">
        <v>8100</v>
      </c>
    </row>
    <row r="67" spans="1:8" x14ac:dyDescent="0.2">
      <c r="A67" s="34" t="s">
        <v>37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  <c r="H67" s="7">
        <v>8300</v>
      </c>
    </row>
    <row r="68" spans="1:8" x14ac:dyDescent="0.2">
      <c r="A68" s="34" t="s">
        <v>38</v>
      </c>
      <c r="B68" s="4">
        <v>0</v>
      </c>
      <c r="C68" s="4">
        <v>7485809.5599999996</v>
      </c>
      <c r="D68" s="4">
        <f t="shared" si="0"/>
        <v>7485809.5599999996</v>
      </c>
      <c r="E68" s="4">
        <v>7485809.5599999996</v>
      </c>
      <c r="F68" s="4">
        <v>7485809.5599999996</v>
      </c>
      <c r="G68" s="4">
        <f t="shared" si="1"/>
        <v>0</v>
      </c>
      <c r="H68" s="7">
        <v>8500</v>
      </c>
    </row>
    <row r="69" spans="1:8" x14ac:dyDescent="0.2">
      <c r="A69" s="13" t="s">
        <v>61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4">
        <v>0</v>
      </c>
    </row>
    <row r="70" spans="1:8" x14ac:dyDescent="0.2">
      <c r="A70" s="34" t="s">
        <v>110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4">
        <f t="shared" ref="G70:G76" si="3">D70-E70</f>
        <v>0</v>
      </c>
      <c r="H70" s="7">
        <v>9100</v>
      </c>
    </row>
    <row r="71" spans="1:8" x14ac:dyDescent="0.2">
      <c r="A71" s="34" t="s">
        <v>111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  <c r="H71" s="7">
        <v>9200</v>
      </c>
    </row>
    <row r="72" spans="1:8" x14ac:dyDescent="0.2">
      <c r="A72" s="34" t="s">
        <v>112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  <c r="H72" s="7">
        <v>9300</v>
      </c>
    </row>
    <row r="73" spans="1:8" x14ac:dyDescent="0.2">
      <c r="A73" s="34" t="s">
        <v>113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  <c r="H73" s="7">
        <v>9400</v>
      </c>
    </row>
    <row r="74" spans="1:8" x14ac:dyDescent="0.2">
      <c r="A74" s="34" t="s">
        <v>114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  <c r="H74" s="7">
        <v>9500</v>
      </c>
    </row>
    <row r="75" spans="1:8" x14ac:dyDescent="0.2">
      <c r="A75" s="34" t="s">
        <v>115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4">
        <f t="shared" si="3"/>
        <v>0</v>
      </c>
      <c r="H75" s="7">
        <v>9600</v>
      </c>
    </row>
    <row r="76" spans="1:8" x14ac:dyDescent="0.2">
      <c r="A76" s="36" t="s">
        <v>116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7">
        <v>9900</v>
      </c>
    </row>
    <row r="77" spans="1:8" x14ac:dyDescent="0.2">
      <c r="A77" s="37" t="s">
        <v>50</v>
      </c>
      <c r="B77" s="11">
        <f t="shared" ref="B77:G77" si="4">SUM(B5+B13+B23+B33+B43+B53+B57+B65+B69)</f>
        <v>126481000</v>
      </c>
      <c r="C77" s="11">
        <f t="shared" si="4"/>
        <v>24622528.169999998</v>
      </c>
      <c r="D77" s="11">
        <f t="shared" si="4"/>
        <v>151103528.16999999</v>
      </c>
      <c r="E77" s="11">
        <f t="shared" si="4"/>
        <v>124600422.20999999</v>
      </c>
      <c r="F77" s="11">
        <f t="shared" si="4"/>
        <v>119709206.99000002</v>
      </c>
      <c r="G77" s="11">
        <f t="shared" si="4"/>
        <v>26503105.95999999</v>
      </c>
    </row>
    <row r="79" spans="1:8" x14ac:dyDescent="0.2">
      <c r="A79" s="1" t="s">
        <v>120</v>
      </c>
    </row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</sheetData>
  <sheetProtection formatCells="0" formatColumns="0" formatRows="0" autoFilter="0"/>
  <mergeCells count="2">
    <mergeCell ref="A1:G1"/>
    <mergeCell ref="G2:G3"/>
  </mergeCells>
  <printOptions horizontalCentered="1"/>
  <pageMargins left="0.59055118110236227" right="0.59055118110236227" top="0.78740157480314965" bottom="0.59055118110236227" header="0" footer="0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6.83203125" style="1" customWidth="1"/>
    <col min="8" max="16384" width="12" style="1"/>
  </cols>
  <sheetData>
    <row r="1" spans="1:7" ht="50.1" customHeight="1" x14ac:dyDescent="0.2">
      <c r="A1" s="27" t="s">
        <v>130</v>
      </c>
      <c r="B1" s="23"/>
      <c r="C1" s="23"/>
      <c r="D1" s="23"/>
      <c r="E1" s="23"/>
      <c r="F1" s="23"/>
      <c r="G1" s="24"/>
    </row>
    <row r="2" spans="1:7" x14ac:dyDescent="0.2">
      <c r="A2" s="31"/>
      <c r="B2" s="16"/>
      <c r="C2" s="17"/>
      <c r="D2" s="15" t="s">
        <v>57</v>
      </c>
      <c r="E2" s="17"/>
      <c r="F2" s="18"/>
      <c r="G2" s="25" t="s">
        <v>56</v>
      </c>
    </row>
    <row r="3" spans="1:7" ht="24.95" customHeight="1" x14ac:dyDescent="0.2">
      <c r="A3" s="32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26"/>
    </row>
    <row r="4" spans="1:7" x14ac:dyDescent="0.2">
      <c r="A4" s="33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8"/>
      <c r="B5" s="19"/>
      <c r="C5" s="19"/>
      <c r="D5" s="19"/>
      <c r="E5" s="19"/>
      <c r="F5" s="19"/>
      <c r="G5" s="19"/>
    </row>
    <row r="6" spans="1:7" x14ac:dyDescent="0.2">
      <c r="A6" s="39" t="s">
        <v>0</v>
      </c>
      <c r="B6" s="4">
        <v>103029500</v>
      </c>
      <c r="C6" s="4">
        <v>1410889.98</v>
      </c>
      <c r="D6" s="4">
        <f>B6+C6</f>
        <v>104440389.98</v>
      </c>
      <c r="E6" s="4">
        <v>97486772.790000007</v>
      </c>
      <c r="F6" s="4">
        <v>94065096.219999999</v>
      </c>
      <c r="G6" s="4">
        <f>D6-E6</f>
        <v>6953617.1899999976</v>
      </c>
    </row>
    <row r="7" spans="1:7" x14ac:dyDescent="0.2">
      <c r="A7" s="39"/>
      <c r="B7" s="4"/>
      <c r="C7" s="4"/>
      <c r="D7" s="4"/>
      <c r="E7" s="4"/>
      <c r="F7" s="4"/>
      <c r="G7" s="4"/>
    </row>
    <row r="8" spans="1:7" x14ac:dyDescent="0.2">
      <c r="A8" s="39" t="s">
        <v>1</v>
      </c>
      <c r="B8" s="4">
        <v>23451500</v>
      </c>
      <c r="C8" s="4">
        <v>23211638.190000001</v>
      </c>
      <c r="D8" s="4">
        <f>B8+C8</f>
        <v>46663138.189999998</v>
      </c>
      <c r="E8" s="4">
        <v>27113649.420000002</v>
      </c>
      <c r="F8" s="4">
        <v>25644110.77</v>
      </c>
      <c r="G8" s="4">
        <f>D8-E8</f>
        <v>19549488.769999996</v>
      </c>
    </row>
    <row r="9" spans="1:7" x14ac:dyDescent="0.2">
      <c r="A9" s="39"/>
      <c r="B9" s="4"/>
      <c r="C9" s="4"/>
      <c r="D9" s="4"/>
      <c r="E9" s="4"/>
      <c r="F9" s="4"/>
      <c r="G9" s="4"/>
    </row>
    <row r="10" spans="1:7" x14ac:dyDescent="0.2">
      <c r="A10" s="39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39"/>
      <c r="B11" s="4"/>
      <c r="C11" s="4"/>
      <c r="D11" s="4"/>
      <c r="E11" s="4"/>
      <c r="F11" s="4"/>
      <c r="G11" s="4"/>
    </row>
    <row r="12" spans="1:7" x14ac:dyDescent="0.2">
      <c r="A12" s="39" t="s">
        <v>39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39"/>
      <c r="B13" s="4"/>
      <c r="C13" s="4"/>
      <c r="D13" s="4"/>
      <c r="E13" s="4"/>
      <c r="F13" s="4"/>
      <c r="G13" s="4"/>
    </row>
    <row r="14" spans="1:7" x14ac:dyDescent="0.2">
      <c r="A14" s="40" t="s">
        <v>36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41"/>
      <c r="B15" s="10"/>
      <c r="C15" s="10"/>
      <c r="D15" s="10"/>
      <c r="E15" s="10"/>
      <c r="F15" s="10"/>
      <c r="G15" s="10"/>
    </row>
    <row r="16" spans="1:7" x14ac:dyDescent="0.2">
      <c r="A16" s="37" t="s">
        <v>50</v>
      </c>
      <c r="B16" s="11">
        <f t="shared" ref="B16:G16" si="0">SUM(B6+B8+B10+B12+B14)</f>
        <v>126481000</v>
      </c>
      <c r="C16" s="11">
        <f t="shared" si="0"/>
        <v>24622528.170000002</v>
      </c>
      <c r="D16" s="11">
        <f t="shared" si="0"/>
        <v>151103528.17000002</v>
      </c>
      <c r="E16" s="11">
        <f t="shared" si="0"/>
        <v>124600422.21000001</v>
      </c>
      <c r="F16" s="11">
        <f t="shared" si="0"/>
        <v>119709206.98999999</v>
      </c>
      <c r="G16" s="11">
        <f t="shared" si="0"/>
        <v>26503105.959999993</v>
      </c>
    </row>
    <row r="18" spans="1:1" x14ac:dyDescent="0.2">
      <c r="A18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59055118110236227" right="0.59055118110236227" top="0.78740157480314965" bottom="0.59055118110236227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4.83203125" style="1" customWidth="1"/>
    <col min="8" max="16384" width="12" style="1"/>
  </cols>
  <sheetData>
    <row r="1" spans="1:7" ht="45" customHeight="1" x14ac:dyDescent="0.2">
      <c r="A1" s="28" t="s">
        <v>138</v>
      </c>
      <c r="B1" s="29"/>
      <c r="C1" s="29"/>
      <c r="D1" s="29"/>
      <c r="E1" s="29"/>
      <c r="F1" s="29"/>
      <c r="G1" s="30"/>
    </row>
    <row r="2" spans="1:7" ht="12.6" customHeight="1" x14ac:dyDescent="0.2">
      <c r="A2" s="21"/>
      <c r="B2" s="20"/>
      <c r="C2" s="20"/>
      <c r="D2" s="20"/>
      <c r="E2" s="20"/>
      <c r="F2" s="20"/>
      <c r="G2" s="22"/>
    </row>
    <row r="3" spans="1:7" x14ac:dyDescent="0.2">
      <c r="A3" s="31"/>
      <c r="B3" s="16"/>
      <c r="C3" s="17"/>
      <c r="D3" s="15" t="s">
        <v>57</v>
      </c>
      <c r="E3" s="17"/>
      <c r="F3" s="18"/>
      <c r="G3" s="25" t="s">
        <v>56</v>
      </c>
    </row>
    <row r="4" spans="1:7" ht="24.95" customHeight="1" x14ac:dyDescent="0.2">
      <c r="A4" s="32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26"/>
    </row>
    <row r="5" spans="1:7" x14ac:dyDescent="0.2">
      <c r="A5" s="33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42"/>
      <c r="B6" s="5"/>
      <c r="C6" s="5"/>
      <c r="D6" s="5"/>
      <c r="E6" s="5"/>
      <c r="F6" s="5"/>
      <c r="G6" s="5"/>
    </row>
    <row r="7" spans="1:7" x14ac:dyDescent="0.2">
      <c r="A7" s="43" t="s">
        <v>131</v>
      </c>
      <c r="B7" s="4">
        <v>6332048</v>
      </c>
      <c r="C7" s="4">
        <v>119868.11</v>
      </c>
      <c r="D7" s="4">
        <f>B7+C7</f>
        <v>6451916.1100000003</v>
      </c>
      <c r="E7" s="4">
        <v>5544794.9100000001</v>
      </c>
      <c r="F7" s="4">
        <v>5443017.8399999999</v>
      </c>
      <c r="G7" s="4">
        <f>D7-E7</f>
        <v>907121.20000000019</v>
      </c>
    </row>
    <row r="8" spans="1:7" x14ac:dyDescent="0.2">
      <c r="A8" s="43" t="s">
        <v>132</v>
      </c>
      <c r="B8" s="4">
        <v>7354872</v>
      </c>
      <c r="C8" s="4">
        <v>-5583.44</v>
      </c>
      <c r="D8" s="4">
        <f t="shared" ref="D8:D13" si="0">B8+C8</f>
        <v>7349288.5599999996</v>
      </c>
      <c r="E8" s="4">
        <v>6714805.7699999996</v>
      </c>
      <c r="F8" s="4">
        <v>6615246.96</v>
      </c>
      <c r="G8" s="4">
        <f t="shared" ref="G8:G13" si="1">D8-E8</f>
        <v>634482.79</v>
      </c>
    </row>
    <row r="9" spans="1:7" x14ac:dyDescent="0.2">
      <c r="A9" s="43" t="s">
        <v>133</v>
      </c>
      <c r="B9" s="4">
        <v>12263240</v>
      </c>
      <c r="C9" s="4">
        <v>234044.37</v>
      </c>
      <c r="D9" s="4">
        <f t="shared" si="0"/>
        <v>12497284.369999999</v>
      </c>
      <c r="E9" s="4">
        <v>11924355.640000001</v>
      </c>
      <c r="F9" s="4">
        <v>10644101.76</v>
      </c>
      <c r="G9" s="4">
        <f t="shared" si="1"/>
        <v>572928.72999999858</v>
      </c>
    </row>
    <row r="10" spans="1:7" x14ac:dyDescent="0.2">
      <c r="A10" s="43" t="s">
        <v>134</v>
      </c>
      <c r="B10" s="4">
        <v>16826032</v>
      </c>
      <c r="C10" s="4">
        <v>5839138.7300000004</v>
      </c>
      <c r="D10" s="4">
        <f t="shared" si="0"/>
        <v>22665170.73</v>
      </c>
      <c r="E10" s="4">
        <v>21968790.93</v>
      </c>
      <c r="F10" s="4">
        <v>20245020.93</v>
      </c>
      <c r="G10" s="4">
        <f t="shared" si="1"/>
        <v>696379.80000000075</v>
      </c>
    </row>
    <row r="11" spans="1:7" x14ac:dyDescent="0.2">
      <c r="A11" s="43" t="s">
        <v>135</v>
      </c>
      <c r="B11" s="4">
        <v>78694744</v>
      </c>
      <c r="C11" s="4">
        <v>18290313.420000002</v>
      </c>
      <c r="D11" s="4">
        <f t="shared" si="0"/>
        <v>96985057.420000002</v>
      </c>
      <c r="E11" s="4">
        <v>74347911.049999997</v>
      </c>
      <c r="F11" s="4">
        <v>72711331.159999996</v>
      </c>
      <c r="G11" s="4">
        <f t="shared" si="1"/>
        <v>22637146.370000005</v>
      </c>
    </row>
    <row r="12" spans="1:7" x14ac:dyDescent="0.2">
      <c r="A12" s="43" t="s">
        <v>136</v>
      </c>
      <c r="B12" s="4">
        <v>2744917</v>
      </c>
      <c r="C12" s="4">
        <v>-166026.67000000001</v>
      </c>
      <c r="D12" s="4">
        <f t="shared" si="0"/>
        <v>2578890.33</v>
      </c>
      <c r="E12" s="4">
        <v>2031217.45</v>
      </c>
      <c r="F12" s="4">
        <v>2004983.74</v>
      </c>
      <c r="G12" s="4">
        <f t="shared" si="1"/>
        <v>547672.88000000012</v>
      </c>
    </row>
    <row r="13" spans="1:7" x14ac:dyDescent="0.2">
      <c r="A13" s="43" t="s">
        <v>137</v>
      </c>
      <c r="B13" s="4">
        <v>2265147</v>
      </c>
      <c r="C13" s="4">
        <v>310773.65000000002</v>
      </c>
      <c r="D13" s="4">
        <f t="shared" si="0"/>
        <v>2575920.65</v>
      </c>
      <c r="E13" s="4">
        <v>2068546.46</v>
      </c>
      <c r="F13" s="4">
        <v>2045504.6</v>
      </c>
      <c r="G13" s="4">
        <f t="shared" si="1"/>
        <v>507374.18999999994</v>
      </c>
    </row>
    <row r="14" spans="1:7" x14ac:dyDescent="0.2">
      <c r="A14" s="43"/>
      <c r="B14" s="4"/>
      <c r="C14" s="4"/>
      <c r="D14" s="4"/>
      <c r="E14" s="4"/>
      <c r="F14" s="4"/>
      <c r="G14" s="4"/>
    </row>
    <row r="15" spans="1:7" x14ac:dyDescent="0.2">
      <c r="A15" s="44" t="s">
        <v>50</v>
      </c>
      <c r="B15" s="12">
        <f t="shared" ref="B15:G15" si="2">SUM(B7:B14)</f>
        <v>126481000</v>
      </c>
      <c r="C15" s="12">
        <f t="shared" si="2"/>
        <v>24622528.169999998</v>
      </c>
      <c r="D15" s="12">
        <f t="shared" si="2"/>
        <v>151103528.17000002</v>
      </c>
      <c r="E15" s="12">
        <f t="shared" si="2"/>
        <v>124600422.20999999</v>
      </c>
      <c r="F15" s="12">
        <f t="shared" si="2"/>
        <v>119709206.98999999</v>
      </c>
      <c r="G15" s="12">
        <f t="shared" si="2"/>
        <v>26503105.960000005</v>
      </c>
    </row>
    <row r="18" spans="1:7" ht="45" customHeight="1" x14ac:dyDescent="0.2">
      <c r="A18" s="28" t="s">
        <v>139</v>
      </c>
      <c r="B18" s="29"/>
      <c r="C18" s="29"/>
      <c r="D18" s="29"/>
      <c r="E18" s="29"/>
      <c r="F18" s="29"/>
      <c r="G18" s="30"/>
    </row>
    <row r="19" spans="1:7" ht="15" customHeight="1" x14ac:dyDescent="0.2">
      <c r="A19" s="21"/>
      <c r="B19" s="20"/>
      <c r="C19" s="20"/>
      <c r="D19" s="20"/>
      <c r="E19" s="20"/>
      <c r="F19" s="20"/>
      <c r="G19" s="22"/>
    </row>
    <row r="20" spans="1:7" x14ac:dyDescent="0.2">
      <c r="A20" s="31"/>
      <c r="B20" s="16"/>
      <c r="C20" s="17"/>
      <c r="D20" s="15" t="s">
        <v>57</v>
      </c>
      <c r="E20" s="17"/>
      <c r="F20" s="18"/>
      <c r="G20" s="25" t="s">
        <v>56</v>
      </c>
    </row>
    <row r="21" spans="1:7" ht="22.5" x14ac:dyDescent="0.2">
      <c r="A21" s="32" t="s">
        <v>51</v>
      </c>
      <c r="B21" s="2" t="s">
        <v>52</v>
      </c>
      <c r="C21" s="2" t="s">
        <v>117</v>
      </c>
      <c r="D21" s="2" t="s">
        <v>53</v>
      </c>
      <c r="E21" s="2" t="s">
        <v>54</v>
      </c>
      <c r="F21" s="2" t="s">
        <v>55</v>
      </c>
      <c r="G21" s="26"/>
    </row>
    <row r="22" spans="1:7" x14ac:dyDescent="0.2">
      <c r="A22" s="33"/>
      <c r="B22" s="3">
        <v>1</v>
      </c>
      <c r="C22" s="3">
        <v>2</v>
      </c>
      <c r="D22" s="3" t="s">
        <v>118</v>
      </c>
      <c r="E22" s="3">
        <v>4</v>
      </c>
      <c r="F22" s="3">
        <v>5</v>
      </c>
      <c r="G22" s="3" t="s">
        <v>119</v>
      </c>
    </row>
    <row r="23" spans="1:7" x14ac:dyDescent="0.2">
      <c r="A23" s="38"/>
      <c r="B23" s="19"/>
      <c r="C23" s="19"/>
      <c r="D23" s="19"/>
      <c r="E23" s="19"/>
      <c r="F23" s="19"/>
      <c r="G23" s="19"/>
    </row>
    <row r="24" spans="1:7" x14ac:dyDescent="0.2">
      <c r="A24" s="45" t="s">
        <v>8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45" t="s">
        <v>9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45" t="s">
        <v>10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45" t="s">
        <v>121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45"/>
      <c r="B28" s="4"/>
      <c r="C28" s="4"/>
      <c r="D28" s="4"/>
      <c r="E28" s="4"/>
      <c r="F28" s="4"/>
      <c r="G28" s="4"/>
    </row>
    <row r="29" spans="1:7" x14ac:dyDescent="0.2">
      <c r="A29" s="44" t="s">
        <v>50</v>
      </c>
      <c r="B29" s="12">
        <f t="shared" ref="B29:G29" si="5">SUM(B24:B27)</f>
        <v>0</v>
      </c>
      <c r="C29" s="12">
        <f t="shared" si="5"/>
        <v>0</v>
      </c>
      <c r="D29" s="12">
        <f t="shared" si="5"/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</row>
    <row r="32" spans="1:7" ht="45" customHeight="1" x14ac:dyDescent="0.2">
      <c r="A32" s="27" t="s">
        <v>140</v>
      </c>
      <c r="B32" s="23"/>
      <c r="C32" s="23"/>
      <c r="D32" s="23"/>
      <c r="E32" s="23"/>
      <c r="F32" s="23"/>
      <c r="G32" s="24"/>
    </row>
    <row r="33" spans="1:7" x14ac:dyDescent="0.2">
      <c r="A33" s="31"/>
      <c r="B33" s="16"/>
      <c r="C33" s="17"/>
      <c r="D33" s="15" t="s">
        <v>57</v>
      </c>
      <c r="E33" s="17"/>
      <c r="F33" s="18"/>
      <c r="G33" s="25" t="s">
        <v>56</v>
      </c>
    </row>
    <row r="34" spans="1:7" ht="22.5" x14ac:dyDescent="0.2">
      <c r="A34" s="32" t="s">
        <v>51</v>
      </c>
      <c r="B34" s="2" t="s">
        <v>52</v>
      </c>
      <c r="C34" s="2" t="s">
        <v>117</v>
      </c>
      <c r="D34" s="2" t="s">
        <v>53</v>
      </c>
      <c r="E34" s="2" t="s">
        <v>54</v>
      </c>
      <c r="F34" s="2" t="s">
        <v>55</v>
      </c>
      <c r="G34" s="26"/>
    </row>
    <row r="35" spans="1:7" x14ac:dyDescent="0.2">
      <c r="A35" s="33"/>
      <c r="B35" s="3">
        <v>1</v>
      </c>
      <c r="C35" s="3">
        <v>2</v>
      </c>
      <c r="D35" s="3" t="s">
        <v>118</v>
      </c>
      <c r="E35" s="3">
        <v>4</v>
      </c>
      <c r="F35" s="3">
        <v>5</v>
      </c>
      <c r="G35" s="3" t="s">
        <v>119</v>
      </c>
    </row>
    <row r="36" spans="1:7" x14ac:dyDescent="0.2">
      <c r="A36" s="38"/>
      <c r="B36" s="19"/>
      <c r="C36" s="19"/>
      <c r="D36" s="19"/>
      <c r="E36" s="19"/>
      <c r="F36" s="19"/>
      <c r="G36" s="19"/>
    </row>
    <row r="37" spans="1:7" x14ac:dyDescent="0.2">
      <c r="A37" s="46" t="s">
        <v>12</v>
      </c>
      <c r="B37" s="4">
        <v>126481000</v>
      </c>
      <c r="C37" s="4">
        <v>24622528.170000002</v>
      </c>
      <c r="D37" s="4">
        <f t="shared" ref="D37:D49" si="6">B37+C37</f>
        <v>151103528.17000002</v>
      </c>
      <c r="E37" s="4">
        <v>124600422.20999999</v>
      </c>
      <c r="F37" s="4">
        <v>119709206.98999999</v>
      </c>
      <c r="G37" s="4">
        <f t="shared" ref="G37:G49" si="7">D37-E37</f>
        <v>26503105.960000023</v>
      </c>
    </row>
    <row r="38" spans="1:7" x14ac:dyDescent="0.2">
      <c r="A38" s="46"/>
      <c r="B38" s="4"/>
      <c r="C38" s="4"/>
      <c r="D38" s="4"/>
      <c r="E38" s="4"/>
      <c r="F38" s="4"/>
      <c r="G38" s="4"/>
    </row>
    <row r="39" spans="1:7" x14ac:dyDescent="0.2">
      <c r="A39" s="46" t="s">
        <v>11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46"/>
      <c r="B40" s="4"/>
      <c r="C40" s="4"/>
      <c r="D40" s="4"/>
      <c r="E40" s="4"/>
      <c r="F40" s="4"/>
      <c r="G40" s="4"/>
    </row>
    <row r="41" spans="1:7" x14ac:dyDescent="0.2">
      <c r="A41" s="46" t="s">
        <v>13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46"/>
      <c r="B42" s="4"/>
      <c r="C42" s="4"/>
      <c r="D42" s="4"/>
      <c r="E42" s="4"/>
      <c r="F42" s="4"/>
      <c r="G42" s="4"/>
    </row>
    <row r="43" spans="1:7" x14ac:dyDescent="0.2">
      <c r="A43" s="46" t="s">
        <v>25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46"/>
      <c r="B44" s="4"/>
      <c r="C44" s="4"/>
      <c r="D44" s="4"/>
      <c r="E44" s="4"/>
      <c r="F44" s="4"/>
      <c r="G44" s="4"/>
    </row>
    <row r="45" spans="1:7" ht="22.5" x14ac:dyDescent="0.2">
      <c r="A45" s="46" t="s">
        <v>26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46"/>
      <c r="B46" s="4"/>
      <c r="C46" s="4"/>
      <c r="D46" s="4"/>
      <c r="E46" s="4"/>
      <c r="F46" s="4"/>
      <c r="G46" s="4"/>
    </row>
    <row r="47" spans="1:7" x14ac:dyDescent="0.2">
      <c r="A47" s="46" t="s">
        <v>128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46"/>
      <c r="B48" s="4"/>
      <c r="C48" s="4"/>
      <c r="D48" s="4"/>
      <c r="E48" s="4"/>
      <c r="F48" s="4"/>
      <c r="G48" s="4"/>
    </row>
    <row r="49" spans="1:7" x14ac:dyDescent="0.2">
      <c r="A49" s="46" t="s">
        <v>14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46"/>
      <c r="B50" s="4"/>
      <c r="C50" s="4"/>
      <c r="D50" s="4"/>
      <c r="E50" s="4"/>
      <c r="F50" s="4"/>
      <c r="G50" s="4"/>
    </row>
    <row r="51" spans="1:7" x14ac:dyDescent="0.2">
      <c r="A51" s="44" t="s">
        <v>50</v>
      </c>
      <c r="B51" s="12">
        <f t="shared" ref="B51:G51" si="8">SUM(B37:B49)</f>
        <v>126481000</v>
      </c>
      <c r="C51" s="12">
        <f t="shared" si="8"/>
        <v>24622528.170000002</v>
      </c>
      <c r="D51" s="12">
        <f t="shared" si="8"/>
        <v>151103528.17000002</v>
      </c>
      <c r="E51" s="12">
        <f t="shared" si="8"/>
        <v>124600422.20999999</v>
      </c>
      <c r="F51" s="12">
        <f t="shared" si="8"/>
        <v>119709206.98999999</v>
      </c>
      <c r="G51" s="12">
        <f t="shared" si="8"/>
        <v>26503105.960000023</v>
      </c>
    </row>
    <row r="53" spans="1:7" x14ac:dyDescent="0.2">
      <c r="A53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59055118110236227" right="0.59055118110236227" top="0.78740157480314965" bottom="0.59055118110236227" header="0" footer="0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7" t="s">
        <v>141</v>
      </c>
      <c r="B1" s="23"/>
      <c r="C1" s="23"/>
      <c r="D1" s="23"/>
      <c r="E1" s="23"/>
      <c r="F1" s="23"/>
      <c r="G1" s="24"/>
    </row>
    <row r="2" spans="1:7" x14ac:dyDescent="0.2">
      <c r="A2" s="31"/>
      <c r="B2" s="16"/>
      <c r="C2" s="17"/>
      <c r="D2" s="15" t="s">
        <v>57</v>
      </c>
      <c r="E2" s="17"/>
      <c r="F2" s="18"/>
      <c r="G2" s="25" t="s">
        <v>56</v>
      </c>
    </row>
    <row r="3" spans="1:7" ht="24.95" customHeight="1" x14ac:dyDescent="0.2">
      <c r="A3" s="32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26"/>
    </row>
    <row r="4" spans="1:7" x14ac:dyDescent="0.2">
      <c r="A4" s="33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8"/>
      <c r="B5" s="19"/>
      <c r="C5" s="19"/>
      <c r="D5" s="19"/>
      <c r="E5" s="19"/>
      <c r="F5" s="19"/>
      <c r="G5" s="19"/>
    </row>
    <row r="6" spans="1:7" x14ac:dyDescent="0.2">
      <c r="A6" s="6" t="s">
        <v>15</v>
      </c>
      <c r="B6" s="9">
        <f t="shared" ref="B6:G6" si="0">SUM(B7:B14)</f>
        <v>47786256</v>
      </c>
      <c r="C6" s="9">
        <f t="shared" si="0"/>
        <v>6332214.75</v>
      </c>
      <c r="D6" s="9">
        <f t="shared" si="0"/>
        <v>54118470.75</v>
      </c>
      <c r="E6" s="9">
        <f t="shared" si="0"/>
        <v>50252511.159999996</v>
      </c>
      <c r="F6" s="9">
        <f t="shared" si="0"/>
        <v>46997875.829999998</v>
      </c>
      <c r="G6" s="9">
        <f t="shared" si="0"/>
        <v>3865959.5900000017</v>
      </c>
    </row>
    <row r="7" spans="1:7" x14ac:dyDescent="0.2">
      <c r="A7" s="47" t="s">
        <v>40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47" t="s">
        <v>16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47" t="s">
        <v>122</v>
      </c>
      <c r="B9" s="4">
        <v>13686920</v>
      </c>
      <c r="C9" s="4">
        <v>114284.67</v>
      </c>
      <c r="D9" s="4">
        <f t="shared" si="1"/>
        <v>13801204.67</v>
      </c>
      <c r="E9" s="4">
        <v>12259600.68</v>
      </c>
      <c r="F9" s="4">
        <v>12058264.800000001</v>
      </c>
      <c r="G9" s="4">
        <f t="shared" si="2"/>
        <v>1541603.9900000002</v>
      </c>
    </row>
    <row r="10" spans="1:7" x14ac:dyDescent="0.2">
      <c r="A10" s="47" t="s">
        <v>3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47" t="s">
        <v>22</v>
      </c>
      <c r="B11" s="4">
        <v>29089272</v>
      </c>
      <c r="C11" s="4">
        <v>6073183.0999999996</v>
      </c>
      <c r="D11" s="4">
        <f t="shared" si="1"/>
        <v>35162455.100000001</v>
      </c>
      <c r="E11" s="4">
        <v>33893146.57</v>
      </c>
      <c r="F11" s="4">
        <v>30889122.690000001</v>
      </c>
      <c r="G11" s="4">
        <f t="shared" si="2"/>
        <v>1269308.5300000012</v>
      </c>
    </row>
    <row r="12" spans="1:7" x14ac:dyDescent="0.2">
      <c r="A12" s="47" t="s">
        <v>17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47" t="s">
        <v>41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47" t="s">
        <v>18</v>
      </c>
      <c r="B14" s="4">
        <v>5010064</v>
      </c>
      <c r="C14" s="4">
        <v>144746.98000000001</v>
      </c>
      <c r="D14" s="4">
        <f t="shared" si="1"/>
        <v>5154810.9800000004</v>
      </c>
      <c r="E14" s="4">
        <v>4099763.91</v>
      </c>
      <c r="F14" s="4">
        <v>4050488.34</v>
      </c>
      <c r="G14" s="4">
        <f t="shared" si="2"/>
        <v>1055047.0700000003</v>
      </c>
    </row>
    <row r="15" spans="1:7" x14ac:dyDescent="0.2">
      <c r="A15" s="47"/>
      <c r="B15" s="4"/>
      <c r="C15" s="4"/>
      <c r="D15" s="4"/>
      <c r="E15" s="4"/>
      <c r="F15" s="4"/>
      <c r="G15" s="4"/>
    </row>
    <row r="16" spans="1:7" x14ac:dyDescent="0.2">
      <c r="A16" s="6" t="s">
        <v>19</v>
      </c>
      <c r="B16" s="9">
        <f t="shared" ref="B16:G16" si="3">SUM(B17:B23)</f>
        <v>78694744</v>
      </c>
      <c r="C16" s="9">
        <f t="shared" si="3"/>
        <v>18290313.419999998</v>
      </c>
      <c r="D16" s="9">
        <f t="shared" si="3"/>
        <v>96985057.420000002</v>
      </c>
      <c r="E16" s="9">
        <f t="shared" si="3"/>
        <v>74347911.050000012</v>
      </c>
      <c r="F16" s="9">
        <f t="shared" si="3"/>
        <v>72711331.159999996</v>
      </c>
      <c r="G16" s="9">
        <f t="shared" si="3"/>
        <v>22637146.369999997</v>
      </c>
    </row>
    <row r="17" spans="1:7" x14ac:dyDescent="0.2">
      <c r="A17" s="47" t="s">
        <v>42</v>
      </c>
      <c r="B17" s="4">
        <v>25811391</v>
      </c>
      <c r="C17" s="4">
        <v>19753313.539999999</v>
      </c>
      <c r="D17" s="4">
        <f>B17+C17</f>
        <v>45564704.539999999</v>
      </c>
      <c r="E17" s="4">
        <v>37135300.590000004</v>
      </c>
      <c r="F17" s="4">
        <v>35958235.810000002</v>
      </c>
      <c r="G17" s="4">
        <f t="shared" ref="G17:G23" si="4">D17-E17</f>
        <v>8429403.9499999955</v>
      </c>
    </row>
    <row r="18" spans="1:7" x14ac:dyDescent="0.2">
      <c r="A18" s="47" t="s">
        <v>27</v>
      </c>
      <c r="B18" s="4">
        <v>52883353</v>
      </c>
      <c r="C18" s="4">
        <v>-1463000.12</v>
      </c>
      <c r="D18" s="4">
        <f t="shared" ref="D18:D23" si="5">B18+C18</f>
        <v>51420352.880000003</v>
      </c>
      <c r="E18" s="4">
        <v>37212610.460000001</v>
      </c>
      <c r="F18" s="4">
        <v>36753095.350000001</v>
      </c>
      <c r="G18" s="4">
        <f t="shared" si="4"/>
        <v>14207742.420000002</v>
      </c>
    </row>
    <row r="19" spans="1:7" x14ac:dyDescent="0.2">
      <c r="A19" s="47" t="s">
        <v>20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47" t="s">
        <v>43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47" t="s">
        <v>44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47" t="s">
        <v>45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47" t="s">
        <v>4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47"/>
      <c r="B24" s="4"/>
      <c r="C24" s="4"/>
      <c r="D24" s="4"/>
      <c r="E24" s="4"/>
      <c r="F24" s="4"/>
      <c r="G24" s="4"/>
    </row>
    <row r="25" spans="1:7" x14ac:dyDescent="0.2">
      <c r="A25" s="6" t="s">
        <v>46</v>
      </c>
      <c r="B25" s="9">
        <f t="shared" ref="B25:G25" si="6">SUM(B26:B34)</f>
        <v>0</v>
      </c>
      <c r="C25" s="9">
        <f t="shared" si="6"/>
        <v>0</v>
      </c>
      <c r="D25" s="9">
        <f t="shared" si="6"/>
        <v>0</v>
      </c>
      <c r="E25" s="9">
        <f t="shared" si="6"/>
        <v>0</v>
      </c>
      <c r="F25" s="9">
        <f t="shared" si="6"/>
        <v>0</v>
      </c>
      <c r="G25" s="9">
        <f t="shared" si="6"/>
        <v>0</v>
      </c>
    </row>
    <row r="26" spans="1:7" x14ac:dyDescent="0.2">
      <c r="A26" s="47" t="s">
        <v>28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47" t="s">
        <v>23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47" t="s">
        <v>29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47" t="s">
        <v>47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47" t="s">
        <v>21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47" t="s">
        <v>5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47" t="s">
        <v>6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47" t="s">
        <v>48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47" t="s">
        <v>30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47"/>
      <c r="B35" s="4"/>
      <c r="C35" s="4"/>
      <c r="D35" s="4"/>
      <c r="E35" s="4"/>
      <c r="F35" s="4"/>
      <c r="G35" s="4"/>
    </row>
    <row r="36" spans="1:7" x14ac:dyDescent="0.2">
      <c r="A36" s="6" t="s">
        <v>31</v>
      </c>
      <c r="B36" s="9">
        <f t="shared" ref="B36:G36" si="9">SUM(B37:B40)</f>
        <v>0</v>
      </c>
      <c r="C36" s="9">
        <f t="shared" si="9"/>
        <v>0</v>
      </c>
      <c r="D36" s="9">
        <f t="shared" si="9"/>
        <v>0</v>
      </c>
      <c r="E36" s="9">
        <f t="shared" si="9"/>
        <v>0</v>
      </c>
      <c r="F36" s="9">
        <f t="shared" si="9"/>
        <v>0</v>
      </c>
      <c r="G36" s="9">
        <f t="shared" si="9"/>
        <v>0</v>
      </c>
    </row>
    <row r="37" spans="1:7" x14ac:dyDescent="0.2">
      <c r="A37" s="47" t="s">
        <v>49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47" t="s">
        <v>24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47" t="s">
        <v>32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47" t="s">
        <v>7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47"/>
      <c r="B41" s="4"/>
      <c r="C41" s="4"/>
      <c r="D41" s="4"/>
      <c r="E41" s="4"/>
      <c r="F41" s="4"/>
      <c r="G41" s="4"/>
    </row>
    <row r="42" spans="1:7" x14ac:dyDescent="0.2">
      <c r="A42" s="44" t="s">
        <v>50</v>
      </c>
      <c r="B42" s="12">
        <f t="shared" ref="B42:G42" si="12">SUM(B36+B25+B16+B6)</f>
        <v>126481000</v>
      </c>
      <c r="C42" s="12">
        <f t="shared" si="12"/>
        <v>24622528.169999998</v>
      </c>
      <c r="D42" s="12">
        <f t="shared" si="12"/>
        <v>151103528.17000002</v>
      </c>
      <c r="E42" s="12">
        <f t="shared" si="12"/>
        <v>124600422.21000001</v>
      </c>
      <c r="F42" s="12">
        <f t="shared" si="12"/>
        <v>119709206.98999999</v>
      </c>
      <c r="G42" s="12">
        <f t="shared" si="12"/>
        <v>26503105.960000001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59055118110236227" right="0.59055118110236227" top="0.78740157480314965" bottom="0.59055118110236227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2025-02-20T21:49:27Z</cp:lastPrinted>
  <dcterms:created xsi:type="dcterms:W3CDTF">2014-02-10T03:37:14Z</dcterms:created>
  <dcterms:modified xsi:type="dcterms:W3CDTF">2025-02-20T21:49:47Z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