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garita\Desktop\Finanzas\CP_SIMAPAS\IF_CP_2023\CP_2300\CP_2300_datoabierto\"/>
    </mc:Choice>
  </mc:AlternateContent>
  <xr:revisionPtr revIDLastSave="0" documentId="13_ncr:1_{03B50A54-4727-47DA-ABB7-185A2BDBCAB0}" xr6:coauthVersionLast="47" xr6:coauthVersionMax="47" xr10:uidLastSave="{00000000-0000-0000-0000-000000000000}"/>
  <bookViews>
    <workbookView xWindow="-120" yWindow="-120" windowWidth="29040" windowHeight="15840" tabRatio="885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CFG!$A$3:$G$40</definedName>
    <definedName name="_xlnm._FilterDatabase" localSheetId="0" hidden="1">COG!$A$4:$A$77</definedName>
    <definedName name="_xlnm.Print_Area" localSheetId="3">CFG!$A$1:$G$50</definedName>
    <definedName name="_xlnm.Print_Titles" localSheetId="0">COG!$1:$4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5" l="1"/>
  <c r="G37" i="5" s="1"/>
  <c r="G36" i="5" s="1"/>
  <c r="G42" i="5" s="1"/>
  <c r="D40" i="5"/>
  <c r="G40" i="5" s="1"/>
  <c r="D39" i="5"/>
  <c r="G39" i="5" s="1"/>
  <c r="D38" i="5"/>
  <c r="G38" i="5" s="1"/>
  <c r="F36" i="5"/>
  <c r="F42" i="5" s="1"/>
  <c r="E36" i="5"/>
  <c r="E42" i="5" s="1"/>
  <c r="C36" i="5"/>
  <c r="C42" i="5" s="1"/>
  <c r="B36" i="5"/>
  <c r="B42" i="5" s="1"/>
  <c r="D34" i="5"/>
  <c r="G34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F25" i="5"/>
  <c r="E25" i="5"/>
  <c r="C25" i="5"/>
  <c r="B25" i="5"/>
  <c r="D23" i="5"/>
  <c r="G23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G16" i="5" s="1"/>
  <c r="F16" i="5"/>
  <c r="E16" i="5"/>
  <c r="D16" i="5"/>
  <c r="C16" i="5"/>
  <c r="B16" i="5"/>
  <c r="D14" i="5"/>
  <c r="G14" i="5" s="1"/>
  <c r="D13" i="5"/>
  <c r="G13" i="5" s="1"/>
  <c r="G12" i="5"/>
  <c r="D12" i="5"/>
  <c r="G11" i="5"/>
  <c r="D11" i="5"/>
  <c r="D10" i="5"/>
  <c r="G10" i="5" s="1"/>
  <c r="D9" i="5"/>
  <c r="G9" i="5" s="1"/>
  <c r="G8" i="5"/>
  <c r="D8" i="5"/>
  <c r="G7" i="5"/>
  <c r="D7" i="5"/>
  <c r="F6" i="5"/>
  <c r="E6" i="5"/>
  <c r="C6" i="5"/>
  <c r="B6" i="5"/>
  <c r="C52" i="4"/>
  <c r="D52" i="4"/>
  <c r="E52" i="4"/>
  <c r="F52" i="4"/>
  <c r="G52" i="4"/>
  <c r="B52" i="4"/>
  <c r="D50" i="4"/>
  <c r="G50" i="4" s="1"/>
  <c r="D48" i="4"/>
  <c r="G48" i="4" s="1"/>
  <c r="D46" i="4"/>
  <c r="G46" i="4" s="1"/>
  <c r="D44" i="4"/>
  <c r="G44" i="4" s="1"/>
  <c r="G42" i="4"/>
  <c r="D42" i="4"/>
  <c r="D40" i="4"/>
  <c r="G40" i="4" s="1"/>
  <c r="D38" i="4"/>
  <c r="G38" i="4" s="1"/>
  <c r="G30" i="4"/>
  <c r="F30" i="4"/>
  <c r="E30" i="4"/>
  <c r="D30" i="4"/>
  <c r="C30" i="4"/>
  <c r="B30" i="4"/>
  <c r="G28" i="4"/>
  <c r="D28" i="4"/>
  <c r="D27" i="4"/>
  <c r="G27" i="4" s="1"/>
  <c r="D26" i="4"/>
  <c r="G26" i="4" s="1"/>
  <c r="G25" i="4"/>
  <c r="D25" i="4"/>
  <c r="F15" i="4"/>
  <c r="E15" i="4"/>
  <c r="C15" i="4"/>
  <c r="B15" i="4"/>
  <c r="G13" i="4"/>
  <c r="D13" i="4"/>
  <c r="D12" i="4"/>
  <c r="G12" i="4" s="1"/>
  <c r="D11" i="4"/>
  <c r="G11" i="4" s="1"/>
  <c r="D10" i="4"/>
  <c r="G10" i="4" s="1"/>
  <c r="G9" i="4"/>
  <c r="D9" i="4"/>
  <c r="D8" i="4"/>
  <c r="G8" i="4" s="1"/>
  <c r="D7" i="4"/>
  <c r="G7" i="4" s="1"/>
  <c r="C16" i="8"/>
  <c r="D16" i="8"/>
  <c r="E16" i="8"/>
  <c r="F16" i="8"/>
  <c r="G16" i="8"/>
  <c r="B16" i="8"/>
  <c r="D14" i="8"/>
  <c r="G14" i="8" s="1"/>
  <c r="D12" i="8"/>
  <c r="G12" i="8" s="1"/>
  <c r="G10" i="8"/>
  <c r="D10" i="8"/>
  <c r="D8" i="8"/>
  <c r="G8" i="8" s="1"/>
  <c r="G6" i="8"/>
  <c r="D6" i="8"/>
  <c r="D76" i="6"/>
  <c r="G76" i="6" s="1"/>
  <c r="G75" i="6"/>
  <c r="D75" i="6"/>
  <c r="G74" i="6"/>
  <c r="D74" i="6"/>
  <c r="D73" i="6"/>
  <c r="G73" i="6" s="1"/>
  <c r="D72" i="6"/>
  <c r="G72" i="6" s="1"/>
  <c r="G71" i="6"/>
  <c r="D71" i="6"/>
  <c r="G70" i="6"/>
  <c r="D70" i="6"/>
  <c r="F69" i="6"/>
  <c r="E69" i="6"/>
  <c r="C69" i="6"/>
  <c r="D69" i="6" s="1"/>
  <c r="G69" i="6" s="1"/>
  <c r="B69" i="6"/>
  <c r="G68" i="6"/>
  <c r="D68" i="6"/>
  <c r="D67" i="6"/>
  <c r="G67" i="6" s="1"/>
  <c r="D66" i="6"/>
  <c r="G66" i="6" s="1"/>
  <c r="F65" i="6"/>
  <c r="E65" i="6"/>
  <c r="C65" i="6"/>
  <c r="B65" i="6"/>
  <c r="D65" i="6" s="1"/>
  <c r="G65" i="6" s="1"/>
  <c r="D64" i="6"/>
  <c r="G64" i="6" s="1"/>
  <c r="G63" i="6"/>
  <c r="D63" i="6"/>
  <c r="G62" i="6"/>
  <c r="D62" i="6"/>
  <c r="D61" i="6"/>
  <c r="G61" i="6" s="1"/>
  <c r="D60" i="6"/>
  <c r="G60" i="6" s="1"/>
  <c r="G59" i="6"/>
  <c r="D59" i="6"/>
  <c r="G58" i="6"/>
  <c r="D58" i="6"/>
  <c r="F57" i="6"/>
  <c r="E57" i="6"/>
  <c r="C57" i="6"/>
  <c r="D57" i="6" s="1"/>
  <c r="G57" i="6" s="1"/>
  <c r="B57" i="6"/>
  <c r="G56" i="6"/>
  <c r="D56" i="6"/>
  <c r="D55" i="6"/>
  <c r="G55" i="6" s="1"/>
  <c r="D54" i="6"/>
  <c r="G54" i="6" s="1"/>
  <c r="F53" i="6"/>
  <c r="E53" i="6"/>
  <c r="C53" i="6"/>
  <c r="B53" i="6"/>
  <c r="D53" i="6" s="1"/>
  <c r="G53" i="6" s="1"/>
  <c r="D52" i="6"/>
  <c r="G52" i="6" s="1"/>
  <c r="G51" i="6"/>
  <c r="D51" i="6"/>
  <c r="G50" i="6"/>
  <c r="D50" i="6"/>
  <c r="D49" i="6"/>
  <c r="G49" i="6" s="1"/>
  <c r="D48" i="6"/>
  <c r="G48" i="6" s="1"/>
  <c r="G47" i="6"/>
  <c r="D47" i="6"/>
  <c r="G46" i="6"/>
  <c r="D46" i="6"/>
  <c r="D45" i="6"/>
  <c r="G45" i="6" s="1"/>
  <c r="D44" i="6"/>
  <c r="G44" i="6" s="1"/>
  <c r="F43" i="6"/>
  <c r="E43" i="6"/>
  <c r="C43" i="6"/>
  <c r="B43" i="6"/>
  <c r="D43" i="6" s="1"/>
  <c r="G43" i="6" s="1"/>
  <c r="D42" i="6"/>
  <c r="G42" i="6" s="1"/>
  <c r="G41" i="6"/>
  <c r="D41" i="6"/>
  <c r="G40" i="6"/>
  <c r="D40" i="6"/>
  <c r="D39" i="6"/>
  <c r="G39" i="6" s="1"/>
  <c r="D38" i="6"/>
  <c r="G38" i="6" s="1"/>
  <c r="G37" i="6"/>
  <c r="D37" i="6"/>
  <c r="G36" i="6"/>
  <c r="D36" i="6"/>
  <c r="D35" i="6"/>
  <c r="G35" i="6" s="1"/>
  <c r="D34" i="6"/>
  <c r="G34" i="6" s="1"/>
  <c r="F33" i="6"/>
  <c r="E33" i="6"/>
  <c r="C33" i="6"/>
  <c r="B33" i="6"/>
  <c r="D33" i="6" s="1"/>
  <c r="G33" i="6" s="1"/>
  <c r="D32" i="6"/>
  <c r="G32" i="6" s="1"/>
  <c r="G31" i="6"/>
  <c r="D31" i="6"/>
  <c r="G30" i="6"/>
  <c r="D30" i="6"/>
  <c r="G29" i="6"/>
  <c r="D29" i="6"/>
  <c r="D28" i="6"/>
  <c r="G28" i="6" s="1"/>
  <c r="G27" i="6"/>
  <c r="D27" i="6"/>
  <c r="G26" i="6"/>
  <c r="D26" i="6"/>
  <c r="G25" i="6"/>
  <c r="D25" i="6"/>
  <c r="D24" i="6"/>
  <c r="G24" i="6" s="1"/>
  <c r="F23" i="6"/>
  <c r="E23" i="6"/>
  <c r="C23" i="6"/>
  <c r="B23" i="6"/>
  <c r="D23" i="6" s="1"/>
  <c r="G23" i="6" s="1"/>
  <c r="D22" i="6"/>
  <c r="G22" i="6" s="1"/>
  <c r="G21" i="6"/>
  <c r="D21" i="6"/>
  <c r="G20" i="6"/>
  <c r="D20" i="6"/>
  <c r="G19" i="6"/>
  <c r="D19" i="6"/>
  <c r="D18" i="6"/>
  <c r="G18" i="6" s="1"/>
  <c r="G17" i="6"/>
  <c r="D17" i="6"/>
  <c r="G16" i="6"/>
  <c r="D16" i="6"/>
  <c r="G15" i="6"/>
  <c r="D15" i="6"/>
  <c r="D14" i="6"/>
  <c r="G14" i="6" s="1"/>
  <c r="F13" i="6"/>
  <c r="E13" i="6"/>
  <c r="C13" i="6"/>
  <c r="B13" i="6"/>
  <c r="D13" i="6" s="1"/>
  <c r="G13" i="6" s="1"/>
  <c r="D12" i="6"/>
  <c r="G12" i="6" s="1"/>
  <c r="G11" i="6"/>
  <c r="D11" i="6"/>
  <c r="G10" i="6"/>
  <c r="D10" i="6"/>
  <c r="G9" i="6"/>
  <c r="D9" i="6"/>
  <c r="D8" i="6"/>
  <c r="G8" i="6" s="1"/>
  <c r="G7" i="6"/>
  <c r="D7" i="6"/>
  <c r="G6" i="6"/>
  <c r="D6" i="6"/>
  <c r="F5" i="6"/>
  <c r="F77" i="6" s="1"/>
  <c r="E5" i="6"/>
  <c r="E77" i="6" s="1"/>
  <c r="C5" i="6"/>
  <c r="C77" i="6" s="1"/>
  <c r="B5" i="6"/>
  <c r="B77" i="6" s="1"/>
  <c r="D36" i="5" l="1"/>
  <c r="D42" i="5" s="1"/>
  <c r="G25" i="5"/>
  <c r="D25" i="5"/>
  <c r="G6" i="5"/>
  <c r="D6" i="5"/>
  <c r="G15" i="4"/>
  <c r="D15" i="4"/>
  <c r="D5" i="6"/>
  <c r="D77" i="6" l="1"/>
  <c r="G5" i="6"/>
  <c r="G77" i="6" s="1"/>
</calcChain>
</file>

<file path=xl/sharedStrings.xml><?xml version="1.0" encoding="utf-8"?>
<sst xmlns="http://schemas.openxmlformats.org/spreadsheetml/2006/main" count="203" uniqueCount="142">
  <si>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</si>
  <si>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</si>
  <si>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</si>
  <si>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</si>
  <si>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</si>
  <si>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</si>
  <si>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</si>
  <si>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</si>
  <si>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</si>
  <si>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</si>
  <si>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</si>
  <si>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</si>
  <si>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</si>
  <si>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</si>
  <si>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</si>
  <si>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</si>
  <si>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</si>
  <si>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</si>
  <si>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</si>
  <si>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</si>
  <si>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</si>
  <si>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</si>
  <si>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</si>
  <si>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</si>
  <si>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</si>
  <si>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</si>
  <si>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</si>
  <si>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</si>
  <si>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</si>
  <si>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</si>
  <si>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</si>
  <si>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</si>
  <si>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</si>
  <si>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</si>
  <si>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</si>
  <si>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</si>
  <si>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</si>
  <si>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</si>
  <si>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</si>
  <si>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</si>
  <si>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</si>
  <si>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</si>
  <si>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</si>
  <si>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</si>
  <si>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</si>
  <si>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</si>
  <si>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</si>
  <si>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</si>
  <si>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</si>
  <si>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</si>
  <si>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</si>
  <si>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</si>
  <si>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</si>
  <si>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</si>
  <si>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</si>
  <si>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</si>
  <si>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</si>
  <si>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</si>
  <si>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</si>
  <si>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</si>
  <si>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</si>
  <si>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</si>
  <si>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</si>
  <si>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</si>
  <si>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</si>
  <si>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</si>
  <si>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</si>
  <si>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</si>
  <si>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</si>
  <si>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</si>
  <si>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</si>
  <si>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</si>
  <si>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</si>
  <si>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</si>
  <si>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</si>
  <si>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</si>
  <si>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</si>
  <si>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</si>
  <si>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Gasto Corriente</t>
  </si>
  <si>
    <t>Gasto de Capital</t>
  </si>
  <si>
    <t>Amortización de la Deuda y Disminución de Pasivos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</si>
  <si>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</si>
  <si>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</si>
  <si>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</si>
  <si>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</si>
  <si>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</si>
  <si>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</si>
  <si>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</si>
  <si>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</si>
  <si>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</si>
  <si>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</si>
  <si>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</si>
  <si>
    <t>Gobierno</t>
  </si>
  <si>
    <t>Legislación</t>
  </si>
  <si>
    <t>Justicia</t>
  </si>
  <si>
    <t>Coordinación de la Politica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</si>
  <si>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</si>
  <si>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</si>
  <si>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</si>
  <si>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</si>
  <si>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</si>
  <si>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</si>
  <si>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</si>
  <si>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</si>
  <si>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</si>
  <si>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</si>
  <si>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</si>
  <si>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</si>
  <si>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</si>
  <si>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</si>
  <si>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</si>
  <si>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</si>
  <si>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</si>
  <si>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</si>
  <si>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</si>
  <si>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</si>
  <si>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</si>
  <si>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</si>
  <si>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</si>
  <si>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</si>
  <si>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</si>
  <si>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</si>
  <si>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</si>
  <si>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Inversiones Financieras y Otras Provisiones</t>
  </si>
  <si>
    <t>Participaciones y Aportaciones</t>
  </si>
  <si>
    <t>Materiales y Suministros</t>
  </si>
  <si>
    <t>Transferencias, Asignaciones, Subsidios y Otras Ayudas</t>
  </si>
  <si>
    <t>Bienes Muebles, Inmuebles e Intangibles</t>
  </si>
  <si>
    <t>31120M12A010000 CONSEJO DIRECTIVO</t>
  </si>
  <si>
    <t>31120M12A020000 DIRECCION GENERAL</t>
  </si>
  <si>
    <t>31120M12A030000 DIRECCION DE ADMINISTRAC</t>
  </si>
  <si>
    <t>31120M12A040000 DIRECCION DE COMERCIALIZ</t>
  </si>
  <si>
    <t>31120M12A050000 DIRECCION TECNICA OPERAT</t>
  </si>
  <si>
    <t>31120M12A060000 DIRECCION DE SIMAPAS RUR</t>
  </si>
  <si>
    <t>31120M12A070000 DIRECCION D ARCHIVO GENE</t>
  </si>
  <si>
    <t>Sistema Municipal de Agua Potable, Alcantarillado y Saneamiento de Dolores Hidalgo (SIMAPAS)
Estado Analítico del Ejercicio del Presupuesto de Egresos
Clasificación Funcional (Finalidad y Función)
Del 1 de Enero al 31 de Diciembre de 2023</t>
  </si>
  <si>
    <t>Sistema Municipal de Agua Potable, Alcantarillado y Saneamiento de Dolores Hidalgo (SIMAPAS)
Estado Analítico del Ejercicio del Presupuesto de Egresos
Clasificación Administrativa
Del 1 de Enero al 31 de Diciembre de 2023</t>
  </si>
  <si>
    <t>Sistema Municipal de Agua Potable, Alcantarillado y Saneamiento de Dolores Hidalgo (SIMAPAS)
Estado Analítico del Ejercicio del Presupuesto de Egresos
Clasificación Administrativa (Poderes)
Del 1 de Enero al 31 de Diciembre de 2023</t>
  </si>
  <si>
    <t>Sistema Municipal de Agua Potable, Alcantarillado y Saneamiento de Dolores Hidalgo (SIMAPAS)
Estado Analítico del Ejercicio del Presupuesto de Egresos
Clasificación Administrativa (Sector Paraestatal)
Del 1 de Enero al 31 de Diciembre de 2023</t>
  </si>
  <si>
    <t>Sistema Municipal de Agua Potable, Alcantarillado y Saneamiento de Dolores Hidalgo (SIMAPAS)
Estado Analítico del Ejercicio del Presupuesto de Egresos
Clasificación Económica (por Tipo de Gasto)
Del 1 de Enero al 31 de Diciembre de 2023</t>
  </si>
  <si>
    <t>Sistema Municipal de Agua Potable, Alcantarillado y Saneamiento de Dolores Hidalgo (SIMAPAS)
Estado Analítico del Ejercicio del Presupuesto de Egresos
Clasificación por Objeto del Gasto (Capítulo y Concepto)
Del 1 de Enero al 31 de Diciembre de 2023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</si>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</sst>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54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>
      <alignment horizontal="center" vertical="center" wrapText="1"/>
    </xf>
    <xf numFmtId="4" fontId="2" fillId="0" borderId="10" xfId="0" applyNumberFormat="1" applyFont="1" applyBorder="1" applyProtection="1">
      <protection locked="0"/>
    </xf>
    <xf numFmtId="4" fontId="2" fillId="0" borderId="12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11" xfId="0" applyNumberFormat="1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2" fillId="0" borderId="11" xfId="0" applyFont="1" applyBorder="1" applyProtection="1">
      <protection locked="0"/>
    </xf>
    <xf numFmtId="4" fontId="6" fillId="0" borderId="5" xfId="0" applyNumberFormat="1" applyFont="1" applyBorder="1" applyProtection="1">
      <protection locked="0"/>
    </xf>
    <xf numFmtId="0" fontId="6" fillId="0" borderId="0" xfId="9" applyFont="1" applyAlignment="1" applyProtection="1">
      <alignment horizontal="center" vertical="center" wrapText="1"/>
      <protection locked="0"/>
    </xf>
    <xf numFmtId="4" fontId="0" fillId="0" borderId="10" xfId="0" applyNumberFormat="1" applyBorder="1" applyProtection="1">
      <protection locked="0"/>
    </xf>
    <xf numFmtId="4" fontId="0" fillId="0" borderId="12" xfId="0" applyNumberFormat="1" applyBorder="1" applyProtection="1">
      <protection locked="0"/>
    </xf>
    <xf numFmtId="4" fontId="0" fillId="0" borderId="11" xfId="0" applyNumberFormat="1" applyBorder="1" applyProtection="1">
      <protection locked="0"/>
    </xf>
    <xf numFmtId="4" fontId="2" fillId="0" borderId="10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2" borderId="6" xfId="9" applyFont="1" applyFill="1" applyBorder="1" applyAlignment="1" applyProtection="1">
      <alignment horizontal="centerContinuous" vertical="center" wrapText="1"/>
      <protection locked="0"/>
    </xf>
    <xf numFmtId="0" fontId="6" fillId="2" borderId="7" xfId="9" applyFont="1" applyFill="1" applyBorder="1" applyAlignment="1" applyProtection="1">
      <alignment horizontal="centerContinuous" vertical="center" wrapText="1"/>
      <protection locked="0"/>
    </xf>
    <xf numFmtId="0" fontId="6" fillId="2" borderId="8" xfId="9" applyFont="1" applyFill="1" applyBorder="1" applyAlignment="1" applyProtection="1">
      <alignment horizontal="centerContinuous" vertical="center" wrapText="1"/>
      <protection locked="0"/>
    </xf>
    <xf numFmtId="0" fontId="0" fillId="0" borderId="1" xfId="0" applyBorder="1" applyAlignment="1" applyProtection="1">
      <alignment horizontal="left" indent="1"/>
      <protection locked="0"/>
    </xf>
    <xf numFmtId="0" fontId="6" fillId="0" borderId="1" xfId="0" applyFont="1" applyBorder="1" applyAlignment="1">
      <alignment horizontal="left"/>
    </xf>
    <xf numFmtId="4" fontId="6" fillId="0" borderId="10" xfId="0" applyNumberFormat="1" applyFont="1" applyBorder="1" applyProtection="1">
      <protection locked="0"/>
    </xf>
    <xf numFmtId="4" fontId="6" fillId="0" borderId="12" xfId="0" applyNumberFormat="1" applyFont="1" applyBorder="1" applyProtection="1"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horizontal="center" wrapText="1"/>
      <protection locked="0"/>
    </xf>
    <xf numFmtId="0" fontId="7" fillId="2" borderId="9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0" fontId="6" fillId="2" borderId="10" xfId="9" applyFont="1" applyFill="1" applyBorder="1" applyAlignment="1">
      <alignment horizontal="center" vertical="center"/>
    </xf>
    <xf numFmtId="0" fontId="6" fillId="2" borderId="12" xfId="9" applyFont="1" applyFill="1" applyBorder="1" applyAlignment="1">
      <alignment horizontal="center" vertical="center"/>
    </xf>
    <xf numFmtId="0" fontId="6" fillId="2" borderId="11" xfId="9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indent="2"/>
    </xf>
    <xf numFmtId="0" fontId="2" fillId="0" borderId="13" xfId="0" applyFont="1" applyBorder="1" applyAlignment="1">
      <alignment horizontal="left" indent="2"/>
    </xf>
    <xf numFmtId="0" fontId="6" fillId="0" borderId="13" xfId="0" applyFont="1" applyBorder="1" applyAlignment="1" applyProtection="1">
      <alignment horizontal="left" indent="2"/>
      <protection locked="0"/>
    </xf>
    <xf numFmtId="0" fontId="2" fillId="0" borderId="1" xfId="0" applyFont="1" applyBorder="1" applyAlignment="1">
      <alignment horizontal="left" indent="1"/>
    </xf>
    <xf numFmtId="0" fontId="2" fillId="0" borderId="13" xfId="0" applyFont="1" applyBorder="1" applyAlignment="1">
      <alignment horizontal="left" indent="1"/>
    </xf>
    <xf numFmtId="0" fontId="6" fillId="0" borderId="13" xfId="0" applyFont="1" applyBorder="1" applyAlignment="1" applyProtection="1">
      <alignment horizontal="left" indent="1"/>
      <protection locked="0"/>
    </xf>
    <xf numFmtId="0" fontId="2" fillId="0" borderId="10" xfId="9" applyFont="1" applyBorder="1" applyAlignment="1">
      <alignment horizontal="center" vertical="center"/>
    </xf>
    <xf numFmtId="0" fontId="6" fillId="0" borderId="6" xfId="0" applyFont="1" applyBorder="1" applyAlignment="1" applyProtection="1">
      <alignment horizontal="left" indent="1"/>
      <protection locked="0"/>
    </xf>
    <xf numFmtId="0" fontId="0" fillId="0" borderId="0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1" xfId="0" applyBorder="1" applyAlignment="1" applyProtection="1">
      <alignment horizontal="left" wrapText="1" indent="1"/>
      <protection locked="0"/>
    </xf>
    <xf numFmtId="0" fontId="0" fillId="0" borderId="13" xfId="0" applyBorder="1" applyAlignment="1" applyProtection="1">
      <alignment horizontal="left" indent="1"/>
      <protection locked="0"/>
    </xf>
    <xf numFmtId="0" fontId="6" fillId="0" borderId="6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 indent="1"/>
    </xf>
    <xf numFmtId="0" fontId="2" fillId="0" borderId="1" xfId="0" applyFont="1" applyBorder="1" applyAlignment="1">
      <alignment horizontal="left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9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7" ht="45" customHeight="1" x14ac:dyDescent="0.2">
      <c r="A1" s="26" t="s">
        <v>140</v>
      </c>
      <c r="B1" s="27"/>
      <c r="C1" s="27"/>
      <c r="D1" s="27"/>
      <c r="E1" s="27"/>
      <c r="F1" s="27"/>
      <c r="G1" s="28"/>
    </row>
    <row r="2" spans="1:7" x14ac:dyDescent="0.2">
      <c r="A2" s="34"/>
      <c r="B2" s="19" t="s">
        <v>0</v>
      </c>
      <c r="C2" s="20"/>
      <c r="D2" s="20"/>
      <c r="E2" s="20"/>
      <c r="F2" s="21"/>
      <c r="G2" s="29" t="s">
        <v>7</v>
      </c>
    </row>
    <row r="3" spans="1:7" ht="24.95" customHeight="1" x14ac:dyDescent="0.2">
      <c r="A3" s="35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0"/>
    </row>
    <row r="4" spans="1:7" x14ac:dyDescent="0.2">
      <c r="A4" s="36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 x14ac:dyDescent="0.2">
      <c r="A5" s="23" t="s">
        <v>10</v>
      </c>
      <c r="B5" s="24">
        <f>SUM(B6:B12)</f>
        <v>52136427.82</v>
      </c>
      <c r="C5" s="24">
        <f>SUM(C6:C12)</f>
        <v>2178245.62</v>
      </c>
      <c r="D5" s="24">
        <f>B5+C5</f>
        <v>54314673.439999998</v>
      </c>
      <c r="E5" s="24">
        <f>SUM(E6:E12)</f>
        <v>48732722.170000002</v>
      </c>
      <c r="F5" s="24">
        <f>SUM(F6:F12)</f>
        <v>32284164.170000002</v>
      </c>
      <c r="G5" s="24">
        <f>D5-E5</f>
        <v>5581951.2699999958</v>
      </c>
    </row>
    <row r="6" spans="1:7" x14ac:dyDescent="0.2">
      <c r="A6" s="37" t="s">
        <v>11</v>
      </c>
      <c r="B6" s="6">
        <v>29040568</v>
      </c>
      <c r="C6" s="6">
        <v>607</v>
      </c>
      <c r="D6" s="6">
        <f t="shared" ref="D6:D69" si="0">B6+C6</f>
        <v>29041175</v>
      </c>
      <c r="E6" s="6">
        <v>27900496.440000001</v>
      </c>
      <c r="F6" s="6">
        <v>18740902.170000002</v>
      </c>
      <c r="G6" s="6">
        <f t="shared" ref="G6:G69" si="1">D6-E6</f>
        <v>1140678.5599999987</v>
      </c>
    </row>
    <row r="7" spans="1:7" x14ac:dyDescent="0.2">
      <c r="A7" s="37" t="s">
        <v>12</v>
      </c>
      <c r="B7" s="6">
        <v>1043050</v>
      </c>
      <c r="C7" s="6">
        <v>366862.27</v>
      </c>
      <c r="D7" s="6">
        <f t="shared" si="0"/>
        <v>1409912.27</v>
      </c>
      <c r="E7" s="6">
        <v>528356.85</v>
      </c>
      <c r="F7" s="6">
        <v>340445.73</v>
      </c>
      <c r="G7" s="6">
        <f t="shared" si="1"/>
        <v>881555.42</v>
      </c>
    </row>
    <row r="8" spans="1:7" x14ac:dyDescent="0.2">
      <c r="A8" s="37" t="s">
        <v>13</v>
      </c>
      <c r="B8" s="6">
        <v>5601464</v>
      </c>
      <c r="C8" s="6">
        <v>891663.73</v>
      </c>
      <c r="D8" s="6">
        <f t="shared" si="0"/>
        <v>6493127.7300000004</v>
      </c>
      <c r="E8" s="6">
        <v>5561716.4900000002</v>
      </c>
      <c r="F8" s="6">
        <v>4597476.42</v>
      </c>
      <c r="G8" s="6">
        <f t="shared" si="1"/>
        <v>931411.24000000022</v>
      </c>
    </row>
    <row r="9" spans="1:7" x14ac:dyDescent="0.2">
      <c r="A9" s="37" t="s">
        <v>14</v>
      </c>
      <c r="B9" s="6">
        <v>8663045.9399999995</v>
      </c>
      <c r="C9" s="6">
        <v>668278.84</v>
      </c>
      <c r="D9" s="6">
        <f t="shared" si="0"/>
        <v>9331324.7799999993</v>
      </c>
      <c r="E9" s="6">
        <v>7837178.8600000003</v>
      </c>
      <c r="F9" s="6">
        <v>5449628.9199999999</v>
      </c>
      <c r="G9" s="6">
        <f t="shared" si="1"/>
        <v>1494145.919999999</v>
      </c>
    </row>
    <row r="10" spans="1:7" x14ac:dyDescent="0.2">
      <c r="A10" s="37" t="s">
        <v>15</v>
      </c>
      <c r="B10" s="6">
        <v>6560142</v>
      </c>
      <c r="C10" s="6">
        <v>384215.66</v>
      </c>
      <c r="D10" s="6">
        <f t="shared" si="0"/>
        <v>6944357.6600000001</v>
      </c>
      <c r="E10" s="6">
        <v>6282414.9699999997</v>
      </c>
      <c r="F10" s="6">
        <v>2548440.96</v>
      </c>
      <c r="G10" s="6">
        <f t="shared" si="1"/>
        <v>661942.69000000041</v>
      </c>
    </row>
    <row r="11" spans="1:7" x14ac:dyDescent="0.2">
      <c r="A11" s="37" t="s">
        <v>16</v>
      </c>
      <c r="B11" s="6">
        <v>133845.88</v>
      </c>
      <c r="C11" s="6">
        <v>-133845.88</v>
      </c>
      <c r="D11" s="6">
        <f t="shared" si="0"/>
        <v>0</v>
      </c>
      <c r="E11" s="6">
        <v>0</v>
      </c>
      <c r="F11" s="6">
        <v>0</v>
      </c>
      <c r="G11" s="6">
        <f t="shared" si="1"/>
        <v>0</v>
      </c>
    </row>
    <row r="12" spans="1:7" x14ac:dyDescent="0.2">
      <c r="A12" s="37" t="s">
        <v>17</v>
      </c>
      <c r="B12" s="6">
        <v>1094312</v>
      </c>
      <c r="C12" s="6">
        <v>464</v>
      </c>
      <c r="D12" s="6">
        <f t="shared" si="0"/>
        <v>1094776</v>
      </c>
      <c r="E12" s="6">
        <v>622558.56000000006</v>
      </c>
      <c r="F12" s="6">
        <v>607269.97</v>
      </c>
      <c r="G12" s="6">
        <f t="shared" si="1"/>
        <v>472217.43999999994</v>
      </c>
    </row>
    <row r="13" spans="1:7" x14ac:dyDescent="0.2">
      <c r="A13" s="23" t="s">
        <v>125</v>
      </c>
      <c r="B13" s="25">
        <f>SUM(B14:B22)</f>
        <v>11380431.4</v>
      </c>
      <c r="C13" s="25">
        <f>SUM(C14:C22)</f>
        <v>3951054.9699999997</v>
      </c>
      <c r="D13" s="25">
        <f t="shared" si="0"/>
        <v>15331486.370000001</v>
      </c>
      <c r="E13" s="25">
        <f>SUM(E14:E22)</f>
        <v>14533877.189999999</v>
      </c>
      <c r="F13" s="25">
        <f>SUM(F14:F22)</f>
        <v>4656229.84</v>
      </c>
      <c r="G13" s="25">
        <f t="shared" si="1"/>
        <v>797609.18000000156</v>
      </c>
    </row>
    <row r="14" spans="1:7" x14ac:dyDescent="0.2">
      <c r="A14" s="37" t="s">
        <v>18</v>
      </c>
      <c r="B14" s="6">
        <v>1195713</v>
      </c>
      <c r="C14" s="6">
        <v>-175190.75</v>
      </c>
      <c r="D14" s="6">
        <f t="shared" si="0"/>
        <v>1020522.25</v>
      </c>
      <c r="E14" s="6">
        <v>913983.33</v>
      </c>
      <c r="F14" s="6">
        <v>464878.27</v>
      </c>
      <c r="G14" s="6">
        <f t="shared" si="1"/>
        <v>106538.92000000004</v>
      </c>
    </row>
    <row r="15" spans="1:7" x14ac:dyDescent="0.2">
      <c r="A15" s="37" t="s">
        <v>19</v>
      </c>
      <c r="B15" s="6">
        <v>129354</v>
      </c>
      <c r="C15" s="6">
        <v>-27027</v>
      </c>
      <c r="D15" s="6">
        <f t="shared" si="0"/>
        <v>102327</v>
      </c>
      <c r="E15" s="6">
        <v>78636.63</v>
      </c>
      <c r="F15" s="6">
        <v>95321.08</v>
      </c>
      <c r="G15" s="6">
        <f t="shared" si="1"/>
        <v>23690.369999999995</v>
      </c>
    </row>
    <row r="16" spans="1:7" x14ac:dyDescent="0.2">
      <c r="A16" s="37" t="s">
        <v>20</v>
      </c>
      <c r="B16" s="6">
        <v>0</v>
      </c>
      <c r="C16" s="6">
        <v>0</v>
      </c>
      <c r="D16" s="6">
        <f t="shared" si="0"/>
        <v>0</v>
      </c>
      <c r="E16" s="6">
        <v>0</v>
      </c>
      <c r="F16" s="6">
        <v>0</v>
      </c>
      <c r="G16" s="6">
        <f t="shared" si="1"/>
        <v>0</v>
      </c>
    </row>
    <row r="17" spans="1:7" x14ac:dyDescent="0.2">
      <c r="A17" s="37" t="s">
        <v>21</v>
      </c>
      <c r="B17" s="6">
        <v>3193906.4</v>
      </c>
      <c r="C17" s="6">
        <v>1873027.17</v>
      </c>
      <c r="D17" s="6">
        <f t="shared" si="0"/>
        <v>5066933.57</v>
      </c>
      <c r="E17" s="6">
        <v>4767377.45</v>
      </c>
      <c r="F17" s="6">
        <v>1300892.94</v>
      </c>
      <c r="G17" s="6">
        <f t="shared" si="1"/>
        <v>299556.12000000011</v>
      </c>
    </row>
    <row r="18" spans="1:7" x14ac:dyDescent="0.2">
      <c r="A18" s="37" t="s">
        <v>22</v>
      </c>
      <c r="B18" s="6">
        <v>2919260</v>
      </c>
      <c r="C18" s="6">
        <v>1756209.33</v>
      </c>
      <c r="D18" s="6">
        <f t="shared" si="0"/>
        <v>4675469.33</v>
      </c>
      <c r="E18" s="6">
        <v>4569561.59</v>
      </c>
      <c r="F18" s="6">
        <v>980746.49</v>
      </c>
      <c r="G18" s="6">
        <f t="shared" si="1"/>
        <v>105907.74000000022</v>
      </c>
    </row>
    <row r="19" spans="1:7" x14ac:dyDescent="0.2">
      <c r="A19" s="37" t="s">
        <v>23</v>
      </c>
      <c r="B19" s="6">
        <v>1723104</v>
      </c>
      <c r="C19" s="6">
        <v>243618</v>
      </c>
      <c r="D19" s="6">
        <f t="shared" si="0"/>
        <v>1966722</v>
      </c>
      <c r="E19" s="6">
        <v>1950971.8</v>
      </c>
      <c r="F19" s="6">
        <v>675897.86</v>
      </c>
      <c r="G19" s="6">
        <f t="shared" si="1"/>
        <v>15750.199999999953</v>
      </c>
    </row>
    <row r="20" spans="1:7" x14ac:dyDescent="0.2">
      <c r="A20" s="37" t="s">
        <v>24</v>
      </c>
      <c r="B20" s="6">
        <v>1111830</v>
      </c>
      <c r="C20" s="6">
        <v>-350479</v>
      </c>
      <c r="D20" s="6">
        <f t="shared" si="0"/>
        <v>761351</v>
      </c>
      <c r="E20" s="6">
        <v>635362.68999999994</v>
      </c>
      <c r="F20" s="6">
        <v>157776.25</v>
      </c>
      <c r="G20" s="6">
        <f t="shared" si="1"/>
        <v>125988.31000000006</v>
      </c>
    </row>
    <row r="21" spans="1:7" x14ac:dyDescent="0.2">
      <c r="A21" s="37" t="s">
        <v>25</v>
      </c>
      <c r="B21" s="6">
        <v>0</v>
      </c>
      <c r="C21" s="6">
        <v>0</v>
      </c>
      <c r="D21" s="6">
        <f t="shared" si="0"/>
        <v>0</v>
      </c>
      <c r="E21" s="6">
        <v>0</v>
      </c>
      <c r="F21" s="6">
        <v>0</v>
      </c>
      <c r="G21" s="6">
        <f t="shared" si="1"/>
        <v>0</v>
      </c>
    </row>
    <row r="22" spans="1:7" x14ac:dyDescent="0.2">
      <c r="A22" s="37" t="s">
        <v>26</v>
      </c>
      <c r="B22" s="6">
        <v>1107264</v>
      </c>
      <c r="C22" s="6">
        <v>630897.22</v>
      </c>
      <c r="D22" s="6">
        <f t="shared" si="0"/>
        <v>1738161.22</v>
      </c>
      <c r="E22" s="6">
        <v>1617983.7</v>
      </c>
      <c r="F22" s="6">
        <v>980716.95</v>
      </c>
      <c r="G22" s="6">
        <f t="shared" si="1"/>
        <v>120177.52000000002</v>
      </c>
    </row>
    <row r="23" spans="1:7" x14ac:dyDescent="0.2">
      <c r="A23" s="23" t="s">
        <v>27</v>
      </c>
      <c r="B23" s="25">
        <f>SUM(B24:B32)</f>
        <v>27612840.780000001</v>
      </c>
      <c r="C23" s="25">
        <f>SUM(C24:C32)</f>
        <v>7733320.7700000014</v>
      </c>
      <c r="D23" s="25">
        <f t="shared" si="0"/>
        <v>35346161.550000004</v>
      </c>
      <c r="E23" s="25">
        <f>SUM(E24:E32)</f>
        <v>30247611.039999995</v>
      </c>
      <c r="F23" s="25">
        <f>SUM(F24:F32)</f>
        <v>11863773.25</v>
      </c>
      <c r="G23" s="25">
        <f t="shared" si="1"/>
        <v>5098550.5100000091</v>
      </c>
    </row>
    <row r="24" spans="1:7" x14ac:dyDescent="0.2">
      <c r="A24" s="37" t="s">
        <v>28</v>
      </c>
      <c r="B24" s="6">
        <v>12810560</v>
      </c>
      <c r="C24" s="6">
        <v>5821698.4400000004</v>
      </c>
      <c r="D24" s="6">
        <f t="shared" si="0"/>
        <v>18632258.440000001</v>
      </c>
      <c r="E24" s="6">
        <v>14959410.539999999</v>
      </c>
      <c r="F24" s="6">
        <v>4880321.88</v>
      </c>
      <c r="G24" s="6">
        <f t="shared" si="1"/>
        <v>3672847.9000000022</v>
      </c>
    </row>
    <row r="25" spans="1:7" x14ac:dyDescent="0.2">
      <c r="A25" s="37" t="s">
        <v>29</v>
      </c>
      <c r="B25" s="6">
        <v>1461600</v>
      </c>
      <c r="C25" s="6">
        <v>217480.36</v>
      </c>
      <c r="D25" s="6">
        <f t="shared" si="0"/>
        <v>1679080.3599999999</v>
      </c>
      <c r="E25" s="6">
        <v>1467989.51</v>
      </c>
      <c r="F25" s="6">
        <v>516753.2</v>
      </c>
      <c r="G25" s="6">
        <f t="shared" si="1"/>
        <v>211090.84999999986</v>
      </c>
    </row>
    <row r="26" spans="1:7" x14ac:dyDescent="0.2">
      <c r="A26" s="37" t="s">
        <v>30</v>
      </c>
      <c r="B26" s="6">
        <v>2374520</v>
      </c>
      <c r="C26" s="6">
        <v>530066</v>
      </c>
      <c r="D26" s="6">
        <f t="shared" si="0"/>
        <v>2904586</v>
      </c>
      <c r="E26" s="6">
        <v>2826418.49</v>
      </c>
      <c r="F26" s="6">
        <v>1225231.6299999999</v>
      </c>
      <c r="G26" s="6">
        <f t="shared" si="1"/>
        <v>78167.509999999776</v>
      </c>
    </row>
    <row r="27" spans="1:7" x14ac:dyDescent="0.2">
      <c r="A27" s="37" t="s">
        <v>31</v>
      </c>
      <c r="B27" s="6">
        <v>668200</v>
      </c>
      <c r="C27" s="6">
        <v>424581.15</v>
      </c>
      <c r="D27" s="6">
        <f t="shared" si="0"/>
        <v>1092781.1499999999</v>
      </c>
      <c r="E27" s="6">
        <v>1010363.47</v>
      </c>
      <c r="F27" s="6">
        <v>466062.28</v>
      </c>
      <c r="G27" s="6">
        <f t="shared" si="1"/>
        <v>82417.679999999935</v>
      </c>
    </row>
    <row r="28" spans="1:7" x14ac:dyDescent="0.2">
      <c r="A28" s="37" t="s">
        <v>32</v>
      </c>
      <c r="B28" s="6">
        <v>5643328.7800000003</v>
      </c>
      <c r="C28" s="6">
        <v>-2197798.08</v>
      </c>
      <c r="D28" s="6">
        <f t="shared" si="0"/>
        <v>3445530.7</v>
      </c>
      <c r="E28" s="6">
        <v>2940744.16</v>
      </c>
      <c r="F28" s="6">
        <v>1129709.3400000001</v>
      </c>
      <c r="G28" s="6">
        <f t="shared" si="1"/>
        <v>504786.54000000004</v>
      </c>
    </row>
    <row r="29" spans="1:7" x14ac:dyDescent="0.2">
      <c r="A29" s="37" t="s">
        <v>33</v>
      </c>
      <c r="B29" s="6">
        <v>202940</v>
      </c>
      <c r="C29" s="6">
        <v>21660</v>
      </c>
      <c r="D29" s="6">
        <f t="shared" si="0"/>
        <v>224600</v>
      </c>
      <c r="E29" s="6">
        <v>216412.99</v>
      </c>
      <c r="F29" s="6">
        <v>162875.60999999999</v>
      </c>
      <c r="G29" s="6">
        <f t="shared" si="1"/>
        <v>8187.0100000000093</v>
      </c>
    </row>
    <row r="30" spans="1:7" x14ac:dyDescent="0.2">
      <c r="A30" s="37" t="s">
        <v>34</v>
      </c>
      <c r="B30" s="6">
        <v>120440</v>
      </c>
      <c r="C30" s="6">
        <v>-35183</v>
      </c>
      <c r="D30" s="6">
        <f t="shared" si="0"/>
        <v>85257</v>
      </c>
      <c r="E30" s="6">
        <v>74378.45</v>
      </c>
      <c r="F30" s="6">
        <v>36926.53</v>
      </c>
      <c r="G30" s="6">
        <f t="shared" si="1"/>
        <v>10878.550000000003</v>
      </c>
    </row>
    <row r="31" spans="1:7" x14ac:dyDescent="0.2">
      <c r="A31" s="37" t="s">
        <v>35</v>
      </c>
      <c r="B31" s="6">
        <v>113120</v>
      </c>
      <c r="C31" s="6">
        <v>174522</v>
      </c>
      <c r="D31" s="6">
        <f t="shared" si="0"/>
        <v>287642</v>
      </c>
      <c r="E31" s="6">
        <v>270514.34000000003</v>
      </c>
      <c r="F31" s="6">
        <v>301090.90999999997</v>
      </c>
      <c r="G31" s="6">
        <f t="shared" si="1"/>
        <v>17127.659999999974</v>
      </c>
    </row>
    <row r="32" spans="1:7" x14ac:dyDescent="0.2">
      <c r="A32" s="37" t="s">
        <v>36</v>
      </c>
      <c r="B32" s="6">
        <v>4218132</v>
      </c>
      <c r="C32" s="6">
        <v>2776293.9</v>
      </c>
      <c r="D32" s="6">
        <f t="shared" si="0"/>
        <v>6994425.9000000004</v>
      </c>
      <c r="E32" s="6">
        <v>6481379.0899999999</v>
      </c>
      <c r="F32" s="6">
        <v>3144801.87</v>
      </c>
      <c r="G32" s="6">
        <f t="shared" si="1"/>
        <v>513046.81000000052</v>
      </c>
    </row>
    <row r="33" spans="1:7" x14ac:dyDescent="0.2">
      <c r="A33" s="23" t="s">
        <v>126</v>
      </c>
      <c r="B33" s="25">
        <f>SUM(B34:B42)</f>
        <v>0</v>
      </c>
      <c r="C33" s="25">
        <f>SUM(C34:C42)</f>
        <v>0</v>
      </c>
      <c r="D33" s="25">
        <f t="shared" si="0"/>
        <v>0</v>
      </c>
      <c r="E33" s="25">
        <f>SUM(E34:E42)</f>
        <v>0</v>
      </c>
      <c r="F33" s="25">
        <f>SUM(F34:F42)</f>
        <v>0</v>
      </c>
      <c r="G33" s="25">
        <f t="shared" si="1"/>
        <v>0</v>
      </c>
    </row>
    <row r="34" spans="1:7" x14ac:dyDescent="0.2">
      <c r="A34" s="37" t="s">
        <v>37</v>
      </c>
      <c r="B34" s="6">
        <v>0</v>
      </c>
      <c r="C34" s="6">
        <v>0</v>
      </c>
      <c r="D34" s="6">
        <f t="shared" si="0"/>
        <v>0</v>
      </c>
      <c r="E34" s="6">
        <v>0</v>
      </c>
      <c r="F34" s="6">
        <v>0</v>
      </c>
      <c r="G34" s="6">
        <f t="shared" si="1"/>
        <v>0</v>
      </c>
    </row>
    <row r="35" spans="1:7" x14ac:dyDescent="0.2">
      <c r="A35" s="37" t="s">
        <v>38</v>
      </c>
      <c r="B35" s="6">
        <v>0</v>
      </c>
      <c r="C35" s="6">
        <v>0</v>
      </c>
      <c r="D35" s="6">
        <f t="shared" si="0"/>
        <v>0</v>
      </c>
      <c r="E35" s="6">
        <v>0</v>
      </c>
      <c r="F35" s="6">
        <v>0</v>
      </c>
      <c r="G35" s="6">
        <f t="shared" si="1"/>
        <v>0</v>
      </c>
    </row>
    <row r="36" spans="1:7" x14ac:dyDescent="0.2">
      <c r="A36" s="37" t="s">
        <v>39</v>
      </c>
      <c r="B36" s="6">
        <v>0</v>
      </c>
      <c r="C36" s="6">
        <v>0</v>
      </c>
      <c r="D36" s="6">
        <f t="shared" si="0"/>
        <v>0</v>
      </c>
      <c r="E36" s="6">
        <v>0</v>
      </c>
      <c r="F36" s="6">
        <v>0</v>
      </c>
      <c r="G36" s="6">
        <f t="shared" si="1"/>
        <v>0</v>
      </c>
    </row>
    <row r="37" spans="1:7" x14ac:dyDescent="0.2">
      <c r="A37" s="37" t="s">
        <v>40</v>
      </c>
      <c r="B37" s="6">
        <v>0</v>
      </c>
      <c r="C37" s="6">
        <v>0</v>
      </c>
      <c r="D37" s="6">
        <f t="shared" si="0"/>
        <v>0</v>
      </c>
      <c r="E37" s="6">
        <v>0</v>
      </c>
      <c r="F37" s="6">
        <v>0</v>
      </c>
      <c r="G37" s="6">
        <f t="shared" si="1"/>
        <v>0</v>
      </c>
    </row>
    <row r="38" spans="1:7" x14ac:dyDescent="0.2">
      <c r="A38" s="37" t="s">
        <v>41</v>
      </c>
      <c r="B38" s="6">
        <v>0</v>
      </c>
      <c r="C38" s="6">
        <v>0</v>
      </c>
      <c r="D38" s="6">
        <f t="shared" si="0"/>
        <v>0</v>
      </c>
      <c r="E38" s="6">
        <v>0</v>
      </c>
      <c r="F38" s="6">
        <v>0</v>
      </c>
      <c r="G38" s="6">
        <f t="shared" si="1"/>
        <v>0</v>
      </c>
    </row>
    <row r="39" spans="1:7" x14ac:dyDescent="0.2">
      <c r="A39" s="37" t="s">
        <v>42</v>
      </c>
      <c r="B39" s="6">
        <v>0</v>
      </c>
      <c r="C39" s="6">
        <v>0</v>
      </c>
      <c r="D39" s="6">
        <f t="shared" si="0"/>
        <v>0</v>
      </c>
      <c r="E39" s="6">
        <v>0</v>
      </c>
      <c r="F39" s="6">
        <v>0</v>
      </c>
      <c r="G39" s="6">
        <f t="shared" si="1"/>
        <v>0</v>
      </c>
    </row>
    <row r="40" spans="1:7" x14ac:dyDescent="0.2">
      <c r="A40" s="37" t="s">
        <v>43</v>
      </c>
      <c r="B40" s="6">
        <v>0</v>
      </c>
      <c r="C40" s="6">
        <v>0</v>
      </c>
      <c r="D40" s="6">
        <f t="shared" si="0"/>
        <v>0</v>
      </c>
      <c r="E40" s="6">
        <v>0</v>
      </c>
      <c r="F40" s="6">
        <v>0</v>
      </c>
      <c r="G40" s="6">
        <f t="shared" si="1"/>
        <v>0</v>
      </c>
    </row>
    <row r="41" spans="1:7" x14ac:dyDescent="0.2">
      <c r="A41" s="37" t="s">
        <v>44</v>
      </c>
      <c r="B41" s="6">
        <v>0</v>
      </c>
      <c r="C41" s="6">
        <v>0</v>
      </c>
      <c r="D41" s="6">
        <f t="shared" si="0"/>
        <v>0</v>
      </c>
      <c r="E41" s="6">
        <v>0</v>
      </c>
      <c r="F41" s="6">
        <v>0</v>
      </c>
      <c r="G41" s="6">
        <f t="shared" si="1"/>
        <v>0</v>
      </c>
    </row>
    <row r="42" spans="1:7" x14ac:dyDescent="0.2">
      <c r="A42" s="37" t="s">
        <v>45</v>
      </c>
      <c r="B42" s="6">
        <v>0</v>
      </c>
      <c r="C42" s="6">
        <v>0</v>
      </c>
      <c r="D42" s="6">
        <f t="shared" si="0"/>
        <v>0</v>
      </c>
      <c r="E42" s="6">
        <v>0</v>
      </c>
      <c r="F42" s="6">
        <v>0</v>
      </c>
      <c r="G42" s="6">
        <f t="shared" si="1"/>
        <v>0</v>
      </c>
    </row>
    <row r="43" spans="1:7" x14ac:dyDescent="0.2">
      <c r="A43" s="23" t="s">
        <v>127</v>
      </c>
      <c r="B43" s="25">
        <f>SUM(B44:B52)</f>
        <v>1551500</v>
      </c>
      <c r="C43" s="25">
        <f>SUM(C44:C52)</f>
        <v>2306387.75</v>
      </c>
      <c r="D43" s="25">
        <f t="shared" si="0"/>
        <v>3857887.75</v>
      </c>
      <c r="E43" s="25">
        <f>SUM(E44:E52)</f>
        <v>3343111.38</v>
      </c>
      <c r="F43" s="25">
        <f>SUM(F44:F52)</f>
        <v>1949774.77</v>
      </c>
      <c r="G43" s="25">
        <f t="shared" si="1"/>
        <v>514776.37000000011</v>
      </c>
    </row>
    <row r="44" spans="1:7" x14ac:dyDescent="0.2">
      <c r="A44" s="37" t="s">
        <v>46</v>
      </c>
      <c r="B44" s="6">
        <v>616500</v>
      </c>
      <c r="C44" s="6">
        <v>-305122</v>
      </c>
      <c r="D44" s="6">
        <f t="shared" si="0"/>
        <v>311378</v>
      </c>
      <c r="E44" s="6">
        <v>292088.90000000002</v>
      </c>
      <c r="F44" s="6">
        <v>91245.85</v>
      </c>
      <c r="G44" s="6">
        <f t="shared" si="1"/>
        <v>19289.099999999977</v>
      </c>
    </row>
    <row r="45" spans="1:7" x14ac:dyDescent="0.2">
      <c r="A45" s="37" t="s">
        <v>47</v>
      </c>
      <c r="B45" s="6">
        <v>15000</v>
      </c>
      <c r="C45" s="6">
        <v>-15000</v>
      </c>
      <c r="D45" s="6">
        <f t="shared" si="0"/>
        <v>0</v>
      </c>
      <c r="E45" s="6">
        <v>0</v>
      </c>
      <c r="F45" s="6">
        <v>0</v>
      </c>
      <c r="G45" s="6">
        <f t="shared" si="1"/>
        <v>0</v>
      </c>
    </row>
    <row r="46" spans="1:7" x14ac:dyDescent="0.2">
      <c r="A46" s="37" t="s">
        <v>48</v>
      </c>
      <c r="B46" s="6">
        <v>15000</v>
      </c>
      <c r="C46" s="6">
        <v>64313</v>
      </c>
      <c r="D46" s="6">
        <f t="shared" si="0"/>
        <v>79313</v>
      </c>
      <c r="E46" s="6">
        <v>79311.100000000006</v>
      </c>
      <c r="F46" s="6">
        <v>67059.899999999994</v>
      </c>
      <c r="G46" s="6">
        <f t="shared" si="1"/>
        <v>1.8999999999941792</v>
      </c>
    </row>
    <row r="47" spans="1:7" x14ac:dyDescent="0.2">
      <c r="A47" s="37" t="s">
        <v>49</v>
      </c>
      <c r="B47" s="6">
        <v>95000</v>
      </c>
      <c r="C47" s="6">
        <v>1198338</v>
      </c>
      <c r="D47" s="6">
        <f t="shared" si="0"/>
        <v>1293338</v>
      </c>
      <c r="E47" s="6">
        <v>1292887.43</v>
      </c>
      <c r="F47" s="6">
        <v>624912.43000000005</v>
      </c>
      <c r="G47" s="6">
        <f t="shared" si="1"/>
        <v>450.57000000006519</v>
      </c>
    </row>
    <row r="48" spans="1:7" x14ac:dyDescent="0.2">
      <c r="A48" s="37" t="s">
        <v>50</v>
      </c>
      <c r="B48" s="6">
        <v>0</v>
      </c>
      <c r="C48" s="6">
        <v>0</v>
      </c>
      <c r="D48" s="6">
        <f t="shared" si="0"/>
        <v>0</v>
      </c>
      <c r="E48" s="6">
        <v>0</v>
      </c>
      <c r="F48" s="6">
        <v>0</v>
      </c>
      <c r="G48" s="6">
        <f t="shared" si="1"/>
        <v>0</v>
      </c>
    </row>
    <row r="49" spans="1:7" x14ac:dyDescent="0.2">
      <c r="A49" s="37" t="s">
        <v>51</v>
      </c>
      <c r="B49" s="6">
        <v>810000</v>
      </c>
      <c r="C49" s="6">
        <v>1363858.75</v>
      </c>
      <c r="D49" s="6">
        <f t="shared" si="0"/>
        <v>2173858.75</v>
      </c>
      <c r="E49" s="6">
        <v>1678823.95</v>
      </c>
      <c r="F49" s="6">
        <v>1166556.5900000001</v>
      </c>
      <c r="G49" s="6">
        <f t="shared" si="1"/>
        <v>495034.80000000005</v>
      </c>
    </row>
    <row r="50" spans="1:7" x14ac:dyDescent="0.2">
      <c r="A50" s="37" t="s">
        <v>52</v>
      </c>
      <c r="B50" s="6">
        <v>0</v>
      </c>
      <c r="C50" s="6">
        <v>0</v>
      </c>
      <c r="D50" s="6">
        <f t="shared" si="0"/>
        <v>0</v>
      </c>
      <c r="E50" s="6">
        <v>0</v>
      </c>
      <c r="F50" s="6">
        <v>0</v>
      </c>
      <c r="G50" s="6">
        <f t="shared" si="1"/>
        <v>0</v>
      </c>
    </row>
    <row r="51" spans="1:7" x14ac:dyDescent="0.2">
      <c r="A51" s="37" t="s">
        <v>53</v>
      </c>
      <c r="B51" s="6">
        <v>0</v>
      </c>
      <c r="C51" s="6">
        <v>0</v>
      </c>
      <c r="D51" s="6">
        <f t="shared" si="0"/>
        <v>0</v>
      </c>
      <c r="E51" s="6">
        <v>0</v>
      </c>
      <c r="F51" s="6">
        <v>0</v>
      </c>
      <c r="G51" s="6">
        <f t="shared" si="1"/>
        <v>0</v>
      </c>
    </row>
    <row r="52" spans="1:7" x14ac:dyDescent="0.2">
      <c r="A52" s="37" t="s">
        <v>54</v>
      </c>
      <c r="B52" s="6">
        <v>0</v>
      </c>
      <c r="C52" s="6">
        <v>0</v>
      </c>
      <c r="D52" s="6">
        <f t="shared" si="0"/>
        <v>0</v>
      </c>
      <c r="E52" s="6">
        <v>0</v>
      </c>
      <c r="F52" s="6">
        <v>0</v>
      </c>
      <c r="G52" s="6">
        <f t="shared" si="1"/>
        <v>0</v>
      </c>
    </row>
    <row r="53" spans="1:7" x14ac:dyDescent="0.2">
      <c r="A53" s="23" t="s">
        <v>55</v>
      </c>
      <c r="B53" s="25">
        <f>SUM(B54:B56)</f>
        <v>2500000</v>
      </c>
      <c r="C53" s="25">
        <f>SUM(C54:C56)</f>
        <v>8127230.25</v>
      </c>
      <c r="D53" s="25">
        <f t="shared" si="0"/>
        <v>10627230.25</v>
      </c>
      <c r="E53" s="25">
        <f>SUM(E54:E56)</f>
        <v>4029582.76</v>
      </c>
      <c r="F53" s="25">
        <f>SUM(F54:F56)</f>
        <v>0</v>
      </c>
      <c r="G53" s="25">
        <f t="shared" si="1"/>
        <v>6597647.4900000002</v>
      </c>
    </row>
    <row r="54" spans="1:7" x14ac:dyDescent="0.2">
      <c r="A54" s="37" t="s">
        <v>56</v>
      </c>
      <c r="B54" s="6">
        <v>2500000</v>
      </c>
      <c r="C54" s="6">
        <v>2817497.78</v>
      </c>
      <c r="D54" s="6">
        <f t="shared" si="0"/>
        <v>5317497.7799999993</v>
      </c>
      <c r="E54" s="6">
        <v>4029582.76</v>
      </c>
      <c r="F54" s="6">
        <v>0</v>
      </c>
      <c r="G54" s="6">
        <f t="shared" si="1"/>
        <v>1287915.0199999996</v>
      </c>
    </row>
    <row r="55" spans="1:7" x14ac:dyDescent="0.2">
      <c r="A55" s="37" t="s">
        <v>57</v>
      </c>
      <c r="B55" s="6">
        <v>0</v>
      </c>
      <c r="C55" s="6">
        <v>5309732.47</v>
      </c>
      <c r="D55" s="6">
        <f t="shared" si="0"/>
        <v>5309732.47</v>
      </c>
      <c r="E55" s="6">
        <v>0</v>
      </c>
      <c r="F55" s="6">
        <v>0</v>
      </c>
      <c r="G55" s="6">
        <f t="shared" si="1"/>
        <v>5309732.47</v>
      </c>
    </row>
    <row r="56" spans="1:7" x14ac:dyDescent="0.2">
      <c r="A56" s="37" t="s">
        <v>58</v>
      </c>
      <c r="B56" s="6">
        <v>0</v>
      </c>
      <c r="C56" s="6">
        <v>0</v>
      </c>
      <c r="D56" s="6">
        <f t="shared" si="0"/>
        <v>0</v>
      </c>
      <c r="E56" s="6">
        <v>0</v>
      </c>
      <c r="F56" s="6">
        <v>0</v>
      </c>
      <c r="G56" s="6">
        <f t="shared" si="1"/>
        <v>0</v>
      </c>
    </row>
    <row r="57" spans="1:7" x14ac:dyDescent="0.2">
      <c r="A57" s="23" t="s">
        <v>123</v>
      </c>
      <c r="B57" s="25">
        <f>SUM(B58:B64)</f>
        <v>0</v>
      </c>
      <c r="C57" s="25">
        <f>SUM(C58:C64)</f>
        <v>0</v>
      </c>
      <c r="D57" s="25">
        <f t="shared" si="0"/>
        <v>0</v>
      </c>
      <c r="E57" s="25">
        <f>SUM(E58:E64)</f>
        <v>0</v>
      </c>
      <c r="F57" s="25">
        <f>SUM(F58:F64)</f>
        <v>0</v>
      </c>
      <c r="G57" s="25">
        <f t="shared" si="1"/>
        <v>0</v>
      </c>
    </row>
    <row r="58" spans="1:7" x14ac:dyDescent="0.2">
      <c r="A58" s="37" t="s">
        <v>59</v>
      </c>
      <c r="B58" s="6">
        <v>0</v>
      </c>
      <c r="C58" s="6">
        <v>0</v>
      </c>
      <c r="D58" s="6">
        <f t="shared" si="0"/>
        <v>0</v>
      </c>
      <c r="E58" s="6">
        <v>0</v>
      </c>
      <c r="F58" s="6">
        <v>0</v>
      </c>
      <c r="G58" s="6">
        <f t="shared" si="1"/>
        <v>0</v>
      </c>
    </row>
    <row r="59" spans="1:7" x14ac:dyDescent="0.2">
      <c r="A59" s="37" t="s">
        <v>60</v>
      </c>
      <c r="B59" s="6">
        <v>0</v>
      </c>
      <c r="C59" s="6">
        <v>0</v>
      </c>
      <c r="D59" s="6">
        <f t="shared" si="0"/>
        <v>0</v>
      </c>
      <c r="E59" s="6">
        <v>0</v>
      </c>
      <c r="F59" s="6">
        <v>0</v>
      </c>
      <c r="G59" s="6">
        <f t="shared" si="1"/>
        <v>0</v>
      </c>
    </row>
    <row r="60" spans="1:7" x14ac:dyDescent="0.2">
      <c r="A60" s="37" t="s">
        <v>61</v>
      </c>
      <c r="B60" s="6">
        <v>0</v>
      </c>
      <c r="C60" s="6">
        <v>0</v>
      </c>
      <c r="D60" s="6">
        <f t="shared" si="0"/>
        <v>0</v>
      </c>
      <c r="E60" s="6">
        <v>0</v>
      </c>
      <c r="F60" s="6">
        <v>0</v>
      </c>
      <c r="G60" s="6">
        <f t="shared" si="1"/>
        <v>0</v>
      </c>
    </row>
    <row r="61" spans="1:7" x14ac:dyDescent="0.2">
      <c r="A61" s="37" t="s">
        <v>62</v>
      </c>
      <c r="B61" s="6">
        <v>0</v>
      </c>
      <c r="C61" s="6">
        <v>0</v>
      </c>
      <c r="D61" s="6">
        <f t="shared" si="0"/>
        <v>0</v>
      </c>
      <c r="E61" s="6">
        <v>0</v>
      </c>
      <c r="F61" s="6">
        <v>0</v>
      </c>
      <c r="G61" s="6">
        <f t="shared" si="1"/>
        <v>0</v>
      </c>
    </row>
    <row r="62" spans="1:7" x14ac:dyDescent="0.2">
      <c r="A62" s="37" t="s">
        <v>63</v>
      </c>
      <c r="B62" s="6">
        <v>0</v>
      </c>
      <c r="C62" s="6">
        <v>0</v>
      </c>
      <c r="D62" s="6">
        <f t="shared" si="0"/>
        <v>0</v>
      </c>
      <c r="E62" s="6">
        <v>0</v>
      </c>
      <c r="F62" s="6">
        <v>0</v>
      </c>
      <c r="G62" s="6">
        <f t="shared" si="1"/>
        <v>0</v>
      </c>
    </row>
    <row r="63" spans="1:7" x14ac:dyDescent="0.2">
      <c r="A63" s="37" t="s">
        <v>64</v>
      </c>
      <c r="B63" s="6">
        <v>0</v>
      </c>
      <c r="C63" s="6">
        <v>0</v>
      </c>
      <c r="D63" s="6">
        <f t="shared" si="0"/>
        <v>0</v>
      </c>
      <c r="E63" s="6">
        <v>0</v>
      </c>
      <c r="F63" s="6">
        <v>0</v>
      </c>
      <c r="G63" s="6">
        <f t="shared" si="1"/>
        <v>0</v>
      </c>
    </row>
    <row r="64" spans="1:7" x14ac:dyDescent="0.2">
      <c r="A64" s="37" t="s">
        <v>65</v>
      </c>
      <c r="B64" s="6">
        <v>0</v>
      </c>
      <c r="C64" s="6">
        <v>0</v>
      </c>
      <c r="D64" s="6">
        <f t="shared" si="0"/>
        <v>0</v>
      </c>
      <c r="E64" s="6">
        <v>0</v>
      </c>
      <c r="F64" s="6">
        <v>0</v>
      </c>
      <c r="G64" s="6">
        <f t="shared" si="1"/>
        <v>0</v>
      </c>
    </row>
    <row r="65" spans="1:7" x14ac:dyDescent="0.2">
      <c r="A65" s="23" t="s">
        <v>124</v>
      </c>
      <c r="B65" s="25">
        <f>SUM(B66:B68)</f>
        <v>0</v>
      </c>
      <c r="C65" s="25">
        <f>SUM(C66:C68)</f>
        <v>5922560.6399999997</v>
      </c>
      <c r="D65" s="25">
        <f t="shared" si="0"/>
        <v>5922560.6399999997</v>
      </c>
      <c r="E65" s="25">
        <f>SUM(E66:E68)</f>
        <v>5386162.9900000002</v>
      </c>
      <c r="F65" s="25">
        <f>SUM(F66:F68)</f>
        <v>0</v>
      </c>
      <c r="G65" s="25">
        <f t="shared" si="1"/>
        <v>536397.64999999944</v>
      </c>
    </row>
    <row r="66" spans="1:7" x14ac:dyDescent="0.2">
      <c r="A66" s="37" t="s">
        <v>66</v>
      </c>
      <c r="B66" s="6">
        <v>0</v>
      </c>
      <c r="C66" s="6">
        <v>0</v>
      </c>
      <c r="D66" s="6">
        <f t="shared" si="0"/>
        <v>0</v>
      </c>
      <c r="E66" s="6">
        <v>0</v>
      </c>
      <c r="F66" s="6">
        <v>0</v>
      </c>
      <c r="G66" s="6">
        <f t="shared" si="1"/>
        <v>0</v>
      </c>
    </row>
    <row r="67" spans="1:7" x14ac:dyDescent="0.2">
      <c r="A67" s="37" t="s">
        <v>67</v>
      </c>
      <c r="B67" s="6">
        <v>0</v>
      </c>
      <c r="C67" s="6">
        <v>0</v>
      </c>
      <c r="D67" s="6">
        <f t="shared" si="0"/>
        <v>0</v>
      </c>
      <c r="E67" s="6">
        <v>0</v>
      </c>
      <c r="F67" s="6">
        <v>0</v>
      </c>
      <c r="G67" s="6">
        <f t="shared" si="1"/>
        <v>0</v>
      </c>
    </row>
    <row r="68" spans="1:7" x14ac:dyDescent="0.2">
      <c r="A68" s="37" t="s">
        <v>68</v>
      </c>
      <c r="B68" s="6">
        <v>0</v>
      </c>
      <c r="C68" s="6">
        <v>5922560.6399999997</v>
      </c>
      <c r="D68" s="6">
        <f t="shared" si="0"/>
        <v>5922560.6399999997</v>
      </c>
      <c r="E68" s="6">
        <v>5386162.9900000002</v>
      </c>
      <c r="F68" s="6">
        <v>0</v>
      </c>
      <c r="G68" s="6">
        <f t="shared" si="1"/>
        <v>536397.64999999944</v>
      </c>
    </row>
    <row r="69" spans="1:7" x14ac:dyDescent="0.2">
      <c r="A69" s="23" t="s">
        <v>69</v>
      </c>
      <c r="B69" s="25">
        <f>SUM(B70:B76)</f>
        <v>0</v>
      </c>
      <c r="C69" s="25">
        <f>SUM(C70:C76)</f>
        <v>0</v>
      </c>
      <c r="D69" s="25">
        <f t="shared" si="0"/>
        <v>0</v>
      </c>
      <c r="E69" s="25">
        <f>SUM(E70:E76)</f>
        <v>0</v>
      </c>
      <c r="F69" s="25">
        <f>SUM(F70:F76)</f>
        <v>0</v>
      </c>
      <c r="G69" s="25">
        <f t="shared" si="1"/>
        <v>0</v>
      </c>
    </row>
    <row r="70" spans="1:7" x14ac:dyDescent="0.2">
      <c r="A70" s="37" t="s">
        <v>70</v>
      </c>
      <c r="B70" s="6">
        <v>0</v>
      </c>
      <c r="C70" s="6">
        <v>0</v>
      </c>
      <c r="D70" s="6">
        <f t="shared" ref="D70:D76" si="2">B70+C70</f>
        <v>0</v>
      </c>
      <c r="E70" s="6">
        <v>0</v>
      </c>
      <c r="F70" s="6">
        <v>0</v>
      </c>
      <c r="G70" s="6">
        <f t="shared" ref="G70:G76" si="3">D70-E70</f>
        <v>0</v>
      </c>
    </row>
    <row r="71" spans="1:7" x14ac:dyDescent="0.2">
      <c r="A71" s="37" t="s">
        <v>71</v>
      </c>
      <c r="B71" s="6">
        <v>0</v>
      </c>
      <c r="C71" s="6">
        <v>0</v>
      </c>
      <c r="D71" s="6">
        <f t="shared" si="2"/>
        <v>0</v>
      </c>
      <c r="E71" s="6">
        <v>0</v>
      </c>
      <c r="F71" s="6">
        <v>0</v>
      </c>
      <c r="G71" s="6">
        <f t="shared" si="3"/>
        <v>0</v>
      </c>
    </row>
    <row r="72" spans="1:7" x14ac:dyDescent="0.2">
      <c r="A72" s="37" t="s">
        <v>72</v>
      </c>
      <c r="B72" s="6">
        <v>0</v>
      </c>
      <c r="C72" s="6">
        <v>0</v>
      </c>
      <c r="D72" s="6">
        <f t="shared" si="2"/>
        <v>0</v>
      </c>
      <c r="E72" s="6">
        <v>0</v>
      </c>
      <c r="F72" s="6">
        <v>0</v>
      </c>
      <c r="G72" s="6">
        <f t="shared" si="3"/>
        <v>0</v>
      </c>
    </row>
    <row r="73" spans="1:7" x14ac:dyDescent="0.2">
      <c r="A73" s="37" t="s">
        <v>73</v>
      </c>
      <c r="B73" s="6">
        <v>0</v>
      </c>
      <c r="C73" s="6">
        <v>0</v>
      </c>
      <c r="D73" s="6">
        <f t="shared" si="2"/>
        <v>0</v>
      </c>
      <c r="E73" s="6">
        <v>0</v>
      </c>
      <c r="F73" s="6">
        <v>0</v>
      </c>
      <c r="G73" s="6">
        <f t="shared" si="3"/>
        <v>0</v>
      </c>
    </row>
    <row r="74" spans="1:7" x14ac:dyDescent="0.2">
      <c r="A74" s="37" t="s">
        <v>74</v>
      </c>
      <c r="B74" s="6">
        <v>0</v>
      </c>
      <c r="C74" s="6">
        <v>0</v>
      </c>
      <c r="D74" s="6">
        <f t="shared" si="2"/>
        <v>0</v>
      </c>
      <c r="E74" s="6">
        <v>0</v>
      </c>
      <c r="F74" s="6">
        <v>0</v>
      </c>
      <c r="G74" s="6">
        <f t="shared" si="3"/>
        <v>0</v>
      </c>
    </row>
    <row r="75" spans="1:7" x14ac:dyDescent="0.2">
      <c r="A75" s="37" t="s">
        <v>75</v>
      </c>
      <c r="B75" s="6">
        <v>0</v>
      </c>
      <c r="C75" s="6">
        <v>0</v>
      </c>
      <c r="D75" s="6">
        <f t="shared" si="2"/>
        <v>0</v>
      </c>
      <c r="E75" s="6">
        <v>0</v>
      </c>
      <c r="F75" s="6">
        <v>0</v>
      </c>
      <c r="G75" s="6">
        <f t="shared" si="3"/>
        <v>0</v>
      </c>
    </row>
    <row r="76" spans="1:7" x14ac:dyDescent="0.2">
      <c r="A76" s="38" t="s">
        <v>76</v>
      </c>
      <c r="B76" s="7">
        <v>0</v>
      </c>
      <c r="C76" s="7">
        <v>0</v>
      </c>
      <c r="D76" s="7">
        <f t="shared" si="2"/>
        <v>0</v>
      </c>
      <c r="E76" s="7">
        <v>0</v>
      </c>
      <c r="F76" s="7">
        <v>0</v>
      </c>
      <c r="G76" s="7">
        <f t="shared" si="3"/>
        <v>0</v>
      </c>
    </row>
    <row r="77" spans="1:7" x14ac:dyDescent="0.2">
      <c r="A77" s="39" t="s">
        <v>77</v>
      </c>
      <c r="B77" s="8">
        <f t="shared" ref="B77:G77" si="4">SUM(B5+B13+B23+B33+B43+B53+B57+B65+B69)</f>
        <v>95181200</v>
      </c>
      <c r="C77" s="8">
        <f t="shared" si="4"/>
        <v>30218800</v>
      </c>
      <c r="D77" s="8">
        <f t="shared" si="4"/>
        <v>125400000.00000001</v>
      </c>
      <c r="E77" s="8">
        <f t="shared" si="4"/>
        <v>106273067.52999999</v>
      </c>
      <c r="F77" s="8">
        <f t="shared" si="4"/>
        <v>50753942.030000009</v>
      </c>
      <c r="G77" s="8">
        <f t="shared" si="4"/>
        <v>19126932.470000006</v>
      </c>
    </row>
    <row r="79" spans="1:7" x14ac:dyDescent="0.2">
      <c r="A79" s="1" t="s">
        <v>141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scale="8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8"/>
  <sheetViews>
    <sheetView showGridLines="0" workbookViewId="0">
      <selection sqref="A1:G1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45" customHeight="1" x14ac:dyDescent="0.2">
      <c r="A1" s="26" t="s">
        <v>139</v>
      </c>
      <c r="B1" s="27"/>
      <c r="C1" s="27"/>
      <c r="D1" s="27"/>
      <c r="E1" s="27"/>
      <c r="F1" s="27"/>
      <c r="G1" s="28"/>
    </row>
    <row r="2" spans="1:7" x14ac:dyDescent="0.2">
      <c r="A2" s="34"/>
      <c r="B2" s="19" t="s">
        <v>0</v>
      </c>
      <c r="C2" s="20"/>
      <c r="D2" s="20"/>
      <c r="E2" s="20"/>
      <c r="F2" s="21"/>
      <c r="G2" s="29" t="s">
        <v>7</v>
      </c>
    </row>
    <row r="3" spans="1:7" ht="24.95" customHeight="1" x14ac:dyDescent="0.2">
      <c r="A3" s="35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0"/>
    </row>
    <row r="4" spans="1:7" x14ac:dyDescent="0.2">
      <c r="A4" s="36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 x14ac:dyDescent="0.2">
      <c r="A5" s="40"/>
      <c r="B5" s="9"/>
      <c r="C5" s="9"/>
      <c r="D5" s="9"/>
      <c r="E5" s="9"/>
      <c r="F5" s="9"/>
      <c r="G5" s="9"/>
    </row>
    <row r="6" spans="1:7" x14ac:dyDescent="0.2">
      <c r="A6" s="40" t="s">
        <v>78</v>
      </c>
      <c r="B6" s="6">
        <v>91129700</v>
      </c>
      <c r="C6" s="6">
        <v>13862621.359999999</v>
      </c>
      <c r="D6" s="6">
        <f>B6+C6</f>
        <v>104992321.36</v>
      </c>
      <c r="E6" s="6">
        <v>93514210.400000006</v>
      </c>
      <c r="F6" s="6">
        <v>48804167.259999998</v>
      </c>
      <c r="G6" s="6">
        <f>D6-E6</f>
        <v>11478110.959999993</v>
      </c>
    </row>
    <row r="7" spans="1:7" x14ac:dyDescent="0.2">
      <c r="A7" s="40"/>
      <c r="B7" s="10"/>
      <c r="C7" s="10"/>
      <c r="D7" s="10"/>
      <c r="E7" s="10"/>
      <c r="F7" s="10"/>
      <c r="G7" s="10"/>
    </row>
    <row r="8" spans="1:7" x14ac:dyDescent="0.2">
      <c r="A8" s="40" t="s">
        <v>79</v>
      </c>
      <c r="B8" s="6">
        <v>4051500</v>
      </c>
      <c r="C8" s="6">
        <v>16356178.640000001</v>
      </c>
      <c r="D8" s="6">
        <f>B8+C8</f>
        <v>20407678.640000001</v>
      </c>
      <c r="E8" s="6">
        <v>12758857.130000001</v>
      </c>
      <c r="F8" s="6">
        <v>1949774.77</v>
      </c>
      <c r="G8" s="6">
        <f>D8-E8</f>
        <v>7648821.5099999998</v>
      </c>
    </row>
    <row r="9" spans="1:7" x14ac:dyDescent="0.2">
      <c r="A9" s="40"/>
      <c r="B9" s="10"/>
      <c r="C9" s="10"/>
      <c r="D9" s="10"/>
      <c r="E9" s="10"/>
      <c r="F9" s="10"/>
      <c r="G9" s="10"/>
    </row>
    <row r="10" spans="1:7" x14ac:dyDescent="0.2">
      <c r="A10" s="40" t="s">
        <v>80</v>
      </c>
      <c r="B10" s="6">
        <v>0</v>
      </c>
      <c r="C10" s="6">
        <v>0</v>
      </c>
      <c r="D10" s="6">
        <f>B10+C10</f>
        <v>0</v>
      </c>
      <c r="E10" s="6">
        <v>0</v>
      </c>
      <c r="F10" s="6">
        <v>0</v>
      </c>
      <c r="G10" s="6">
        <f>D10-E10</f>
        <v>0</v>
      </c>
    </row>
    <row r="11" spans="1:7" x14ac:dyDescent="0.2">
      <c r="A11" s="40"/>
      <c r="B11" s="10"/>
      <c r="C11" s="10"/>
      <c r="D11" s="10"/>
      <c r="E11" s="10"/>
      <c r="F11" s="10"/>
      <c r="G11" s="10"/>
    </row>
    <row r="12" spans="1:7" x14ac:dyDescent="0.2">
      <c r="A12" s="40" t="s">
        <v>41</v>
      </c>
      <c r="B12" s="6">
        <v>0</v>
      </c>
      <c r="C12" s="6">
        <v>0</v>
      </c>
      <c r="D12" s="6">
        <f>B12+C12</f>
        <v>0</v>
      </c>
      <c r="E12" s="6">
        <v>0</v>
      </c>
      <c r="F12" s="6">
        <v>0</v>
      </c>
      <c r="G12" s="6">
        <f>D12-E12</f>
        <v>0</v>
      </c>
    </row>
    <row r="13" spans="1:7" x14ac:dyDescent="0.2">
      <c r="A13" s="40"/>
      <c r="B13" s="10"/>
      <c r="C13" s="10"/>
      <c r="D13" s="10"/>
      <c r="E13" s="10"/>
      <c r="F13" s="10"/>
      <c r="G13" s="10"/>
    </row>
    <row r="14" spans="1:7" x14ac:dyDescent="0.2">
      <c r="A14" s="40" t="s">
        <v>66</v>
      </c>
      <c r="B14" s="10">
        <v>0</v>
      </c>
      <c r="C14" s="10">
        <v>0</v>
      </c>
      <c r="D14" s="10">
        <f>B14+C14</f>
        <v>0</v>
      </c>
      <c r="E14" s="10">
        <v>0</v>
      </c>
      <c r="F14" s="10">
        <v>0</v>
      </c>
      <c r="G14" s="10">
        <f>D14-E14</f>
        <v>0</v>
      </c>
    </row>
    <row r="15" spans="1:7" x14ac:dyDescent="0.2">
      <c r="A15" s="41"/>
      <c r="B15" s="11"/>
      <c r="C15" s="11"/>
      <c r="D15" s="11"/>
      <c r="E15" s="11"/>
      <c r="F15" s="11"/>
      <c r="G15" s="11"/>
    </row>
    <row r="16" spans="1:7" x14ac:dyDescent="0.2">
      <c r="A16" s="42" t="s">
        <v>77</v>
      </c>
      <c r="B16" s="8">
        <f>SUM(B6+B8+B10+B12+B14)</f>
        <v>95181200</v>
      </c>
      <c r="C16" s="8">
        <f t="shared" ref="C16:G16" si="0">SUM(C6+C8+C10+C12+C14)</f>
        <v>30218800</v>
      </c>
      <c r="D16" s="8">
        <f t="shared" si="0"/>
        <v>125400000</v>
      </c>
      <c r="E16" s="8">
        <f t="shared" si="0"/>
        <v>106273067.53</v>
      </c>
      <c r="F16" s="8">
        <f t="shared" si="0"/>
        <v>50753942.030000001</v>
      </c>
      <c r="G16" s="8">
        <f t="shared" si="0"/>
        <v>19126932.469999991</v>
      </c>
    </row>
    <row r="18" spans="1:1" x14ac:dyDescent="0.2">
      <c r="A18" s="1" t="s">
        <v>141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59055118110236227" right="0.59055118110236227" top="0.78740157480314965" bottom="0.59055118110236227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4"/>
  <sheetViews>
    <sheetView showGridLines="0" workbookViewId="0">
      <selection sqref="A1:G1"/>
    </sheetView>
  </sheetViews>
  <sheetFormatPr baseColWidth="10" defaultColWidth="12" defaultRowHeight="11.25" x14ac:dyDescent="0.2"/>
  <cols>
    <col min="1" max="1" width="60.83203125" style="1" customWidth="1"/>
    <col min="2" max="7" width="18.33203125" style="1" customWidth="1"/>
    <col min="8" max="16384" width="12" style="1"/>
  </cols>
  <sheetData>
    <row r="1" spans="1:7" ht="45" customHeight="1" x14ac:dyDescent="0.2">
      <c r="A1" s="31" t="s">
        <v>136</v>
      </c>
      <c r="B1" s="32"/>
      <c r="C1" s="32"/>
      <c r="D1" s="32"/>
      <c r="E1" s="32"/>
      <c r="F1" s="32"/>
      <c r="G1" s="33"/>
    </row>
    <row r="2" spans="1:7" x14ac:dyDescent="0.2">
      <c r="A2" s="13"/>
      <c r="B2" s="13"/>
      <c r="C2" s="13"/>
      <c r="D2" s="13"/>
      <c r="E2" s="13"/>
      <c r="F2" s="13"/>
      <c r="G2" s="13"/>
    </row>
    <row r="3" spans="1:7" x14ac:dyDescent="0.2">
      <c r="A3" s="34"/>
      <c r="B3" s="19" t="s">
        <v>0</v>
      </c>
      <c r="C3" s="20"/>
      <c r="D3" s="20"/>
      <c r="E3" s="20"/>
      <c r="F3" s="21"/>
      <c r="G3" s="29" t="s">
        <v>7</v>
      </c>
    </row>
    <row r="4" spans="1:7" ht="24.95" customHeight="1" x14ac:dyDescent="0.2">
      <c r="A4" s="35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0"/>
    </row>
    <row r="5" spans="1:7" x14ac:dyDescent="0.2">
      <c r="A5" s="36"/>
      <c r="B5" s="4">
        <v>1</v>
      </c>
      <c r="C5" s="4">
        <v>2</v>
      </c>
      <c r="D5" s="4" t="s">
        <v>8</v>
      </c>
      <c r="E5" s="4">
        <v>4</v>
      </c>
      <c r="F5" s="4">
        <v>5</v>
      </c>
      <c r="G5" s="4" t="s">
        <v>9</v>
      </c>
    </row>
    <row r="6" spans="1:7" x14ac:dyDescent="0.2">
      <c r="A6" s="43"/>
      <c r="B6" s="17"/>
      <c r="C6" s="17"/>
      <c r="D6" s="17"/>
      <c r="E6" s="17"/>
      <c r="F6" s="17"/>
      <c r="G6" s="17"/>
    </row>
    <row r="7" spans="1:7" x14ac:dyDescent="0.2">
      <c r="A7" s="22" t="s">
        <v>128</v>
      </c>
      <c r="B7" s="6">
        <v>4398756.63</v>
      </c>
      <c r="C7" s="6">
        <v>132754.15</v>
      </c>
      <c r="D7" s="6">
        <f>B7+C7</f>
        <v>4531510.78</v>
      </c>
      <c r="E7" s="6">
        <v>4172811.07</v>
      </c>
      <c r="F7" s="6">
        <v>2957387.22</v>
      </c>
      <c r="G7" s="6">
        <f>D7-E7</f>
        <v>358699.71000000043</v>
      </c>
    </row>
    <row r="8" spans="1:7" x14ac:dyDescent="0.2">
      <c r="A8" s="22" t="s">
        <v>129</v>
      </c>
      <c r="B8" s="6">
        <v>5035080.6500000004</v>
      </c>
      <c r="C8" s="6">
        <v>197464.97</v>
      </c>
      <c r="D8" s="6">
        <f t="shared" ref="D8:D13" si="0">B8+C8</f>
        <v>5232545.62</v>
      </c>
      <c r="E8" s="6">
        <v>4064881.56</v>
      </c>
      <c r="F8" s="6">
        <v>2387225.06</v>
      </c>
      <c r="G8" s="6">
        <f t="shared" ref="G8:G13" si="1">D8-E8</f>
        <v>1167664.06</v>
      </c>
    </row>
    <row r="9" spans="1:7" x14ac:dyDescent="0.2">
      <c r="A9" s="22" t="s">
        <v>130</v>
      </c>
      <c r="B9" s="6">
        <v>10904028.15</v>
      </c>
      <c r="C9" s="6">
        <v>2587997.7400000002</v>
      </c>
      <c r="D9" s="6">
        <f t="shared" si="0"/>
        <v>13492025.890000001</v>
      </c>
      <c r="E9" s="6">
        <v>12470446.449999999</v>
      </c>
      <c r="F9" s="6">
        <v>7174288.1699999999</v>
      </c>
      <c r="G9" s="6">
        <f t="shared" si="1"/>
        <v>1021579.4400000013</v>
      </c>
    </row>
    <row r="10" spans="1:7" x14ac:dyDescent="0.2">
      <c r="A10" s="22" t="s">
        <v>131</v>
      </c>
      <c r="B10" s="6">
        <v>14889628.380000001</v>
      </c>
      <c r="C10" s="6">
        <v>1994700.15</v>
      </c>
      <c r="D10" s="6">
        <f t="shared" si="0"/>
        <v>16884328.530000001</v>
      </c>
      <c r="E10" s="6">
        <v>15990246.050000001</v>
      </c>
      <c r="F10" s="6">
        <v>10023954.65</v>
      </c>
      <c r="G10" s="6">
        <f t="shared" si="1"/>
        <v>894082.48000000045</v>
      </c>
    </row>
    <row r="11" spans="1:7" x14ac:dyDescent="0.2">
      <c r="A11" s="22" t="s">
        <v>132</v>
      </c>
      <c r="B11" s="6">
        <v>54836584.479999997</v>
      </c>
      <c r="C11" s="6">
        <v>25154361.989999998</v>
      </c>
      <c r="D11" s="6">
        <f t="shared" si="0"/>
        <v>79990946.469999999</v>
      </c>
      <c r="E11" s="6">
        <v>65295896.979999997</v>
      </c>
      <c r="F11" s="6">
        <v>25474525.18</v>
      </c>
      <c r="G11" s="6">
        <f t="shared" si="1"/>
        <v>14695049.490000002</v>
      </c>
    </row>
    <row r="12" spans="1:7" x14ac:dyDescent="0.2">
      <c r="A12" s="22" t="s">
        <v>133</v>
      </c>
      <c r="B12" s="6">
        <v>2874280.53</v>
      </c>
      <c r="C12" s="6">
        <v>49521</v>
      </c>
      <c r="D12" s="6">
        <f t="shared" si="0"/>
        <v>2923801.53</v>
      </c>
      <c r="E12" s="6">
        <v>2451039.7599999998</v>
      </c>
      <c r="F12" s="6">
        <v>1554104.82</v>
      </c>
      <c r="G12" s="6">
        <f t="shared" si="1"/>
        <v>472761.77</v>
      </c>
    </row>
    <row r="13" spans="1:7" x14ac:dyDescent="0.2">
      <c r="A13" s="22" t="s">
        <v>134</v>
      </c>
      <c r="B13" s="6">
        <v>2242841.1800000002</v>
      </c>
      <c r="C13" s="6">
        <v>102000</v>
      </c>
      <c r="D13" s="6">
        <f t="shared" si="0"/>
        <v>2344841.1800000002</v>
      </c>
      <c r="E13" s="6">
        <v>1827745.66</v>
      </c>
      <c r="F13" s="6">
        <v>1182456.93</v>
      </c>
      <c r="G13" s="6">
        <f t="shared" si="1"/>
        <v>517095.52000000025</v>
      </c>
    </row>
    <row r="14" spans="1:7" x14ac:dyDescent="0.2">
      <c r="A14" s="22"/>
      <c r="B14" s="6"/>
      <c r="C14" s="6"/>
      <c r="D14" s="6"/>
      <c r="E14" s="6"/>
      <c r="F14" s="6"/>
      <c r="G14" s="6"/>
    </row>
    <row r="15" spans="1:7" x14ac:dyDescent="0.2">
      <c r="A15" s="22"/>
      <c r="B15" s="12">
        <f t="shared" ref="B15:G15" si="2">SUM(B7:B14)</f>
        <v>95181200</v>
      </c>
      <c r="C15" s="12">
        <f t="shared" si="2"/>
        <v>30218800</v>
      </c>
      <c r="D15" s="12">
        <f t="shared" si="2"/>
        <v>125400000</v>
      </c>
      <c r="E15" s="12">
        <f t="shared" si="2"/>
        <v>106273067.52999999</v>
      </c>
      <c r="F15" s="12">
        <f t="shared" si="2"/>
        <v>50753942.030000001</v>
      </c>
      <c r="G15" s="12">
        <f t="shared" si="2"/>
        <v>19126932.470000003</v>
      </c>
    </row>
    <row r="16" spans="1:7" x14ac:dyDescent="0.2">
      <c r="A16" s="44" t="s">
        <v>77</v>
      </c>
      <c r="B16" s="12"/>
      <c r="C16" s="12"/>
      <c r="D16" s="12"/>
      <c r="E16" s="12"/>
      <c r="F16" s="12"/>
      <c r="G16" s="12"/>
    </row>
    <row r="19" spans="1:7" ht="45" customHeight="1" x14ac:dyDescent="0.2">
      <c r="A19" s="26" t="s">
        <v>137</v>
      </c>
      <c r="B19" s="27"/>
      <c r="C19" s="27"/>
      <c r="D19" s="27"/>
      <c r="E19" s="27"/>
      <c r="F19" s="27"/>
      <c r="G19" s="28"/>
    </row>
    <row r="20" spans="1:7" x14ac:dyDescent="0.2">
      <c r="A20" s="2"/>
      <c r="B20" s="45"/>
      <c r="C20" s="45"/>
      <c r="D20" s="45"/>
      <c r="E20" s="45"/>
      <c r="F20" s="45"/>
      <c r="G20" s="46"/>
    </row>
    <row r="21" spans="1:7" x14ac:dyDescent="0.2">
      <c r="A21" s="34"/>
      <c r="B21" s="19" t="s">
        <v>0</v>
      </c>
      <c r="C21" s="20"/>
      <c r="D21" s="20"/>
      <c r="E21" s="20"/>
      <c r="F21" s="21"/>
      <c r="G21" s="29" t="s">
        <v>7</v>
      </c>
    </row>
    <row r="22" spans="1:7" ht="22.5" x14ac:dyDescent="0.2">
      <c r="A22" s="35" t="s">
        <v>1</v>
      </c>
      <c r="B22" s="3" t="s">
        <v>2</v>
      </c>
      <c r="C22" s="3" t="s">
        <v>3</v>
      </c>
      <c r="D22" s="3" t="s">
        <v>4</v>
      </c>
      <c r="E22" s="3" t="s">
        <v>5</v>
      </c>
      <c r="F22" s="3" t="s">
        <v>6</v>
      </c>
      <c r="G22" s="30"/>
    </row>
    <row r="23" spans="1:7" x14ac:dyDescent="0.2">
      <c r="A23" s="36"/>
      <c r="B23" s="4">
        <v>1</v>
      </c>
      <c r="C23" s="4">
        <v>2</v>
      </c>
      <c r="D23" s="4" t="s">
        <v>8</v>
      </c>
      <c r="E23" s="4">
        <v>4</v>
      </c>
      <c r="F23" s="4">
        <v>5</v>
      </c>
      <c r="G23" s="4" t="s">
        <v>9</v>
      </c>
    </row>
    <row r="24" spans="1:7" x14ac:dyDescent="0.2">
      <c r="A24" s="47"/>
      <c r="B24" s="14"/>
      <c r="C24" s="14"/>
      <c r="D24" s="14"/>
      <c r="E24" s="14"/>
      <c r="F24" s="14"/>
      <c r="G24" s="14"/>
    </row>
    <row r="25" spans="1:7" x14ac:dyDescent="0.2">
      <c r="A25" s="22" t="s">
        <v>81</v>
      </c>
      <c r="B25" s="15">
        <v>0</v>
      </c>
      <c r="C25" s="15">
        <v>0</v>
      </c>
      <c r="D25" s="15">
        <f>B25+C25</f>
        <v>0</v>
      </c>
      <c r="E25" s="15">
        <v>0</v>
      </c>
      <c r="F25" s="15">
        <v>0</v>
      </c>
      <c r="G25" s="15">
        <f>D25-E25</f>
        <v>0</v>
      </c>
    </row>
    <row r="26" spans="1:7" x14ac:dyDescent="0.2">
      <c r="A26" s="22" t="s">
        <v>82</v>
      </c>
      <c r="B26" s="15">
        <v>0</v>
      </c>
      <c r="C26" s="15">
        <v>0</v>
      </c>
      <c r="D26" s="15">
        <f t="shared" ref="D26:D28" si="3">B26+C26</f>
        <v>0</v>
      </c>
      <c r="E26" s="15">
        <v>0</v>
      </c>
      <c r="F26" s="15">
        <v>0</v>
      </c>
      <c r="G26" s="15">
        <f t="shared" ref="G26:G28" si="4">D26-E26</f>
        <v>0</v>
      </c>
    </row>
    <row r="27" spans="1:7" x14ac:dyDescent="0.2">
      <c r="A27" s="22" t="s">
        <v>83</v>
      </c>
      <c r="B27" s="15">
        <v>0</v>
      </c>
      <c r="C27" s="15">
        <v>0</v>
      </c>
      <c r="D27" s="15">
        <f t="shared" si="3"/>
        <v>0</v>
      </c>
      <c r="E27" s="15">
        <v>0</v>
      </c>
      <c r="F27" s="15">
        <v>0</v>
      </c>
      <c r="G27" s="15">
        <f t="shared" si="4"/>
        <v>0</v>
      </c>
    </row>
    <row r="28" spans="1:7" x14ac:dyDescent="0.2">
      <c r="A28" s="22" t="s">
        <v>84</v>
      </c>
      <c r="B28" s="15">
        <v>0</v>
      </c>
      <c r="C28" s="15">
        <v>0</v>
      </c>
      <c r="D28" s="15">
        <f t="shared" si="3"/>
        <v>0</v>
      </c>
      <c r="E28" s="15">
        <v>0</v>
      </c>
      <c r="F28" s="15">
        <v>0</v>
      </c>
      <c r="G28" s="15">
        <f t="shared" si="4"/>
        <v>0</v>
      </c>
    </row>
    <row r="29" spans="1:7" x14ac:dyDescent="0.2">
      <c r="A29" s="2"/>
      <c r="B29" s="16"/>
      <c r="C29" s="16"/>
      <c r="D29" s="16"/>
      <c r="E29" s="16"/>
      <c r="F29" s="16"/>
      <c r="G29" s="16"/>
    </row>
    <row r="30" spans="1:7" x14ac:dyDescent="0.2">
      <c r="A30" s="44" t="s">
        <v>77</v>
      </c>
      <c r="B30" s="12">
        <f t="shared" ref="B30:G30" si="5">SUM(B26:B29)</f>
        <v>0</v>
      </c>
      <c r="C30" s="12">
        <f t="shared" si="5"/>
        <v>0</v>
      </c>
      <c r="D30" s="12">
        <f t="shared" si="5"/>
        <v>0</v>
      </c>
      <c r="E30" s="12">
        <f t="shared" si="5"/>
        <v>0</v>
      </c>
      <c r="F30" s="12">
        <f t="shared" si="5"/>
        <v>0</v>
      </c>
      <c r="G30" s="12">
        <f t="shared" si="5"/>
        <v>0</v>
      </c>
    </row>
    <row r="33" spans="1:7" ht="45" customHeight="1" x14ac:dyDescent="0.2">
      <c r="A33" s="26" t="s">
        <v>138</v>
      </c>
      <c r="B33" s="27"/>
      <c r="C33" s="27"/>
      <c r="D33" s="27"/>
      <c r="E33" s="27"/>
      <c r="F33" s="27"/>
      <c r="G33" s="28"/>
    </row>
    <row r="34" spans="1:7" x14ac:dyDescent="0.2">
      <c r="A34" s="34"/>
      <c r="B34" s="19" t="s">
        <v>0</v>
      </c>
      <c r="C34" s="20"/>
      <c r="D34" s="20"/>
      <c r="E34" s="20"/>
      <c r="F34" s="21"/>
      <c r="G34" s="29" t="s">
        <v>7</v>
      </c>
    </row>
    <row r="35" spans="1:7" ht="22.5" x14ac:dyDescent="0.2">
      <c r="A35" s="35" t="s">
        <v>1</v>
      </c>
      <c r="B35" s="3" t="s">
        <v>2</v>
      </c>
      <c r="C35" s="3" t="s">
        <v>3</v>
      </c>
      <c r="D35" s="3" t="s">
        <v>4</v>
      </c>
      <c r="E35" s="3" t="s">
        <v>5</v>
      </c>
      <c r="F35" s="3" t="s">
        <v>6</v>
      </c>
      <c r="G35" s="30"/>
    </row>
    <row r="36" spans="1:7" x14ac:dyDescent="0.2">
      <c r="A36" s="36"/>
      <c r="B36" s="4">
        <v>1</v>
      </c>
      <c r="C36" s="4">
        <v>2</v>
      </c>
      <c r="D36" s="4" t="s">
        <v>8</v>
      </c>
      <c r="E36" s="4">
        <v>4</v>
      </c>
      <c r="F36" s="4">
        <v>5</v>
      </c>
      <c r="G36" s="4" t="s">
        <v>9</v>
      </c>
    </row>
    <row r="37" spans="1:7" x14ac:dyDescent="0.2">
      <c r="A37" s="47"/>
      <c r="B37" s="14"/>
      <c r="C37" s="14"/>
      <c r="D37" s="14"/>
      <c r="E37" s="14"/>
      <c r="F37" s="14"/>
      <c r="G37" s="14"/>
    </row>
    <row r="38" spans="1:7" ht="22.5" x14ac:dyDescent="0.2">
      <c r="A38" s="48" t="s">
        <v>85</v>
      </c>
      <c r="B38" s="15">
        <v>95181200</v>
      </c>
      <c r="C38" s="15">
        <v>30218800</v>
      </c>
      <c r="D38" s="15">
        <f t="shared" ref="D38" si="6">B38+C38</f>
        <v>125400000</v>
      </c>
      <c r="E38" s="15">
        <v>106273067.53</v>
      </c>
      <c r="F38" s="15">
        <v>50753942.030000001</v>
      </c>
      <c r="G38" s="15">
        <f t="shared" ref="G38" si="7">D38-E38</f>
        <v>19126932.469999999</v>
      </c>
    </row>
    <row r="39" spans="1:7" x14ac:dyDescent="0.2">
      <c r="A39" s="48"/>
      <c r="B39" s="15"/>
      <c r="C39" s="15"/>
      <c r="D39" s="15"/>
      <c r="E39" s="15"/>
      <c r="F39" s="15"/>
      <c r="G39" s="15"/>
    </row>
    <row r="40" spans="1:7" x14ac:dyDescent="0.2">
      <c r="A40" s="48" t="s">
        <v>86</v>
      </c>
      <c r="B40" s="15">
        <v>0</v>
      </c>
      <c r="C40" s="15">
        <v>0</v>
      </c>
      <c r="D40" s="15">
        <f t="shared" ref="D40" si="8">B40+C40</f>
        <v>0</v>
      </c>
      <c r="E40" s="15">
        <v>0</v>
      </c>
      <c r="F40" s="15">
        <v>0</v>
      </c>
      <c r="G40" s="15">
        <f t="shared" ref="G40" si="9">D40-E40</f>
        <v>0</v>
      </c>
    </row>
    <row r="41" spans="1:7" x14ac:dyDescent="0.2">
      <c r="A41" s="48"/>
      <c r="B41" s="15"/>
      <c r="C41" s="15"/>
      <c r="D41" s="15"/>
      <c r="E41" s="15"/>
      <c r="F41" s="15"/>
      <c r="G41" s="15"/>
    </row>
    <row r="42" spans="1:7" ht="22.5" x14ac:dyDescent="0.2">
      <c r="A42" s="48" t="s">
        <v>87</v>
      </c>
      <c r="B42" s="15">
        <v>0</v>
      </c>
      <c r="C42" s="15">
        <v>0</v>
      </c>
      <c r="D42" s="15">
        <f t="shared" ref="D42" si="10">B42+C42</f>
        <v>0</v>
      </c>
      <c r="E42" s="15">
        <v>0</v>
      </c>
      <c r="F42" s="15">
        <v>0</v>
      </c>
      <c r="G42" s="15">
        <f t="shared" ref="G42" si="11">D42-E42</f>
        <v>0</v>
      </c>
    </row>
    <row r="43" spans="1:7" x14ac:dyDescent="0.2">
      <c r="A43" s="48"/>
      <c r="B43" s="15"/>
      <c r="C43" s="15"/>
      <c r="D43" s="15"/>
      <c r="E43" s="15"/>
      <c r="F43" s="15"/>
      <c r="G43" s="15"/>
    </row>
    <row r="44" spans="1:7" ht="22.5" x14ac:dyDescent="0.2">
      <c r="A44" s="48" t="s">
        <v>88</v>
      </c>
      <c r="B44" s="15">
        <v>0</v>
      </c>
      <c r="C44" s="15">
        <v>0</v>
      </c>
      <c r="D44" s="15">
        <f t="shared" ref="D44" si="12">B44+C44</f>
        <v>0</v>
      </c>
      <c r="E44" s="15">
        <v>0</v>
      </c>
      <c r="F44" s="15">
        <v>0</v>
      </c>
      <c r="G44" s="15">
        <f t="shared" ref="G44" si="13">D44-E44</f>
        <v>0</v>
      </c>
    </row>
    <row r="45" spans="1:7" x14ac:dyDescent="0.2">
      <c r="A45" s="48"/>
      <c r="B45" s="15"/>
      <c r="C45" s="15"/>
      <c r="D45" s="15"/>
      <c r="E45" s="15"/>
      <c r="F45" s="15"/>
      <c r="G45" s="15"/>
    </row>
    <row r="46" spans="1:7" ht="22.5" x14ac:dyDescent="0.2">
      <c r="A46" s="48" t="s">
        <v>89</v>
      </c>
      <c r="B46" s="15">
        <v>0</v>
      </c>
      <c r="C46" s="15">
        <v>0</v>
      </c>
      <c r="D46" s="15">
        <f t="shared" ref="D46" si="14">B46+C46</f>
        <v>0</v>
      </c>
      <c r="E46" s="15">
        <v>0</v>
      </c>
      <c r="F46" s="15">
        <v>0</v>
      </c>
      <c r="G46" s="15">
        <f t="shared" ref="G46" si="15">D46-E46</f>
        <v>0</v>
      </c>
    </row>
    <row r="47" spans="1:7" x14ac:dyDescent="0.2">
      <c r="A47" s="48"/>
      <c r="B47" s="15"/>
      <c r="C47" s="15"/>
      <c r="D47" s="15"/>
      <c r="E47" s="15"/>
      <c r="F47" s="15"/>
      <c r="G47" s="15"/>
    </row>
    <row r="48" spans="1:7" ht="22.5" x14ac:dyDescent="0.2">
      <c r="A48" s="48" t="s">
        <v>90</v>
      </c>
      <c r="B48" s="15">
        <v>0</v>
      </c>
      <c r="C48" s="15">
        <v>0</v>
      </c>
      <c r="D48" s="15">
        <f t="shared" ref="D48" si="16">B48+C48</f>
        <v>0</v>
      </c>
      <c r="E48" s="15">
        <v>0</v>
      </c>
      <c r="F48" s="15">
        <v>0</v>
      </c>
      <c r="G48" s="15">
        <f t="shared" ref="G48" si="17">D48-E48</f>
        <v>0</v>
      </c>
    </row>
    <row r="49" spans="1:7" x14ac:dyDescent="0.2">
      <c r="A49" s="48"/>
      <c r="B49" s="15"/>
      <c r="C49" s="15"/>
      <c r="D49" s="15"/>
      <c r="E49" s="15"/>
      <c r="F49" s="15"/>
      <c r="G49" s="15"/>
    </row>
    <row r="50" spans="1:7" x14ac:dyDescent="0.2">
      <c r="A50" s="48" t="s">
        <v>91</v>
      </c>
      <c r="B50" s="15">
        <v>0</v>
      </c>
      <c r="C50" s="15">
        <v>0</v>
      </c>
      <c r="D50" s="15">
        <f t="shared" ref="D50" si="18">B50+C50</f>
        <v>0</v>
      </c>
      <c r="E50" s="15">
        <v>0</v>
      </c>
      <c r="F50" s="15">
        <v>0</v>
      </c>
      <c r="G50" s="15">
        <f t="shared" ref="G50" si="19">D50-E50</f>
        <v>0</v>
      </c>
    </row>
    <row r="51" spans="1:7" x14ac:dyDescent="0.2">
      <c r="A51" s="49"/>
      <c r="B51" s="16"/>
      <c r="C51" s="16"/>
      <c r="D51" s="16"/>
      <c r="E51" s="16"/>
      <c r="F51" s="16"/>
      <c r="G51" s="16"/>
    </row>
    <row r="52" spans="1:7" x14ac:dyDescent="0.2">
      <c r="A52" s="50" t="s">
        <v>77</v>
      </c>
      <c r="B52" s="12">
        <f>SUM(B38:B50)</f>
        <v>95181200</v>
      </c>
      <c r="C52" s="12">
        <f t="shared" ref="C52:G52" si="20">SUM(C38:C50)</f>
        <v>30218800</v>
      </c>
      <c r="D52" s="12">
        <f t="shared" si="20"/>
        <v>125400000</v>
      </c>
      <c r="E52" s="12">
        <f t="shared" si="20"/>
        <v>106273067.53</v>
      </c>
      <c r="F52" s="12">
        <f t="shared" si="20"/>
        <v>50753942.030000001</v>
      </c>
      <c r="G52" s="12">
        <f t="shared" si="20"/>
        <v>19126932.469999999</v>
      </c>
    </row>
    <row r="54" spans="1:7" x14ac:dyDescent="0.2">
      <c r="A54" s="1" t="s">
        <v>141</v>
      </c>
    </row>
  </sheetData>
  <sheetProtection formatCells="0" formatColumns="0" formatRows="0" insertRows="0" deleteRows="0" autoFilter="0"/>
  <mergeCells count="6">
    <mergeCell ref="G3:G4"/>
    <mergeCell ref="G21:G22"/>
    <mergeCell ref="G34:G35"/>
    <mergeCell ref="A1:G1"/>
    <mergeCell ref="A19:G19"/>
    <mergeCell ref="A33:G33"/>
  </mergeCells>
  <printOptions horizontalCentered="1"/>
  <pageMargins left="0.70866141732283472" right="0.70866141732283472" top="0.74803149606299213" bottom="0.74803149606299213" header="0.31496062992125984" footer="0.31496062992125984"/>
  <pageSetup scale="9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4"/>
  <sheetViews>
    <sheetView showGridLines="0" workbookViewId="0">
      <selection sqref="A1:G1"/>
    </sheetView>
  </sheetViews>
  <sheetFormatPr baseColWidth="10" defaultColWidth="12" defaultRowHeight="11.25" x14ac:dyDescent="0.2"/>
  <cols>
    <col min="1" max="1" width="65.83203125" style="1" customWidth="1"/>
    <col min="2" max="7" width="18.33203125" style="1" customWidth="1"/>
    <col min="8" max="16384" width="12" style="1"/>
  </cols>
  <sheetData>
    <row r="1" spans="1:7" ht="45" customHeight="1" x14ac:dyDescent="0.2">
      <c r="A1" s="26" t="s">
        <v>135</v>
      </c>
      <c r="B1" s="27"/>
      <c r="C1" s="27"/>
      <c r="D1" s="27"/>
      <c r="E1" s="27"/>
      <c r="F1" s="27"/>
      <c r="G1" s="28"/>
    </row>
    <row r="2" spans="1:7" x14ac:dyDescent="0.2">
      <c r="A2" s="34"/>
      <c r="B2" s="19" t="s">
        <v>0</v>
      </c>
      <c r="C2" s="20"/>
      <c r="D2" s="20"/>
      <c r="E2" s="20"/>
      <c r="F2" s="21"/>
      <c r="G2" s="29" t="s">
        <v>7</v>
      </c>
    </row>
    <row r="3" spans="1:7" ht="24.95" customHeight="1" x14ac:dyDescent="0.2">
      <c r="A3" s="35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0"/>
    </row>
    <row r="4" spans="1:7" x14ac:dyDescent="0.2">
      <c r="A4" s="36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 x14ac:dyDescent="0.2">
      <c r="A5" s="51"/>
      <c r="B5" s="5"/>
      <c r="C5" s="5"/>
      <c r="D5" s="5"/>
      <c r="E5" s="5"/>
      <c r="F5" s="5"/>
      <c r="G5" s="5"/>
    </row>
    <row r="6" spans="1:7" x14ac:dyDescent="0.2">
      <c r="A6" s="18" t="s">
        <v>92</v>
      </c>
      <c r="B6" s="6">
        <f t="shared" ref="B6:G6" si="0">SUM(B7:B14)</f>
        <v>40344615.520000003</v>
      </c>
      <c r="C6" s="6">
        <f t="shared" si="0"/>
        <v>5064438.01</v>
      </c>
      <c r="D6" s="6">
        <f t="shared" si="0"/>
        <v>45409053.530000001</v>
      </c>
      <c r="E6" s="6">
        <f t="shared" si="0"/>
        <v>40977170.550000004</v>
      </c>
      <c r="F6" s="6">
        <f t="shared" si="0"/>
        <v>25279416.850000001</v>
      </c>
      <c r="G6" s="6">
        <f t="shared" si="0"/>
        <v>4431882.9800000004</v>
      </c>
    </row>
    <row r="7" spans="1:7" x14ac:dyDescent="0.2">
      <c r="A7" s="52" t="s">
        <v>93</v>
      </c>
      <c r="B7" s="6">
        <v>0</v>
      </c>
      <c r="C7" s="6">
        <v>0</v>
      </c>
      <c r="D7" s="6">
        <f>B7+C7</f>
        <v>0</v>
      </c>
      <c r="E7" s="6">
        <v>0</v>
      </c>
      <c r="F7" s="6">
        <v>0</v>
      </c>
      <c r="G7" s="6">
        <f>D7-E7</f>
        <v>0</v>
      </c>
    </row>
    <row r="8" spans="1:7" x14ac:dyDescent="0.2">
      <c r="A8" s="52" t="s">
        <v>94</v>
      </c>
      <c r="B8" s="6">
        <v>0</v>
      </c>
      <c r="C8" s="6">
        <v>0</v>
      </c>
      <c r="D8" s="6">
        <f t="shared" ref="D8:D14" si="1">B8+C8</f>
        <v>0</v>
      </c>
      <c r="E8" s="6">
        <v>0</v>
      </c>
      <c r="F8" s="6">
        <v>0</v>
      </c>
      <c r="G8" s="6">
        <f t="shared" ref="G8:G14" si="2">D8-E8</f>
        <v>0</v>
      </c>
    </row>
    <row r="9" spans="1:7" x14ac:dyDescent="0.2">
      <c r="A9" s="52" t="s">
        <v>95</v>
      </c>
      <c r="B9" s="6">
        <v>9433837.2799999993</v>
      </c>
      <c r="C9" s="6">
        <v>330219.12</v>
      </c>
      <c r="D9" s="6">
        <f t="shared" si="1"/>
        <v>9764056.3999999985</v>
      </c>
      <c r="E9" s="6">
        <v>8237692.6299999999</v>
      </c>
      <c r="F9" s="6">
        <v>5344612.28</v>
      </c>
      <c r="G9" s="6">
        <f t="shared" si="2"/>
        <v>1526363.7699999986</v>
      </c>
    </row>
    <row r="10" spans="1:7" x14ac:dyDescent="0.2">
      <c r="A10" s="52" t="s">
        <v>96</v>
      </c>
      <c r="B10" s="6">
        <v>0</v>
      </c>
      <c r="C10" s="6">
        <v>0</v>
      </c>
      <c r="D10" s="6">
        <f t="shared" si="1"/>
        <v>0</v>
      </c>
      <c r="E10" s="6">
        <v>0</v>
      </c>
      <c r="F10" s="6">
        <v>0</v>
      </c>
      <c r="G10" s="6">
        <f t="shared" si="2"/>
        <v>0</v>
      </c>
    </row>
    <row r="11" spans="1:7" x14ac:dyDescent="0.2">
      <c r="A11" s="52" t="s">
        <v>97</v>
      </c>
      <c r="B11" s="6">
        <v>25793656.530000001</v>
      </c>
      <c r="C11" s="6">
        <v>4582697.8899999997</v>
      </c>
      <c r="D11" s="6">
        <f t="shared" si="1"/>
        <v>30376354.420000002</v>
      </c>
      <c r="E11" s="6">
        <v>28460692.5</v>
      </c>
      <c r="F11" s="6">
        <v>17198242.82</v>
      </c>
      <c r="G11" s="6">
        <f t="shared" si="2"/>
        <v>1915661.9200000018</v>
      </c>
    </row>
    <row r="12" spans="1:7" x14ac:dyDescent="0.2">
      <c r="A12" s="52" t="s">
        <v>98</v>
      </c>
      <c r="B12" s="6">
        <v>0</v>
      </c>
      <c r="C12" s="6">
        <v>0</v>
      </c>
      <c r="D12" s="6">
        <f t="shared" si="1"/>
        <v>0</v>
      </c>
      <c r="E12" s="6">
        <v>0</v>
      </c>
      <c r="F12" s="6">
        <v>0</v>
      </c>
      <c r="G12" s="6">
        <f t="shared" si="2"/>
        <v>0</v>
      </c>
    </row>
    <row r="13" spans="1:7" x14ac:dyDescent="0.2">
      <c r="A13" s="52" t="s">
        <v>99</v>
      </c>
      <c r="B13" s="6">
        <v>0</v>
      </c>
      <c r="C13" s="6">
        <v>0</v>
      </c>
      <c r="D13" s="6">
        <f t="shared" si="1"/>
        <v>0</v>
      </c>
      <c r="E13" s="6">
        <v>0</v>
      </c>
      <c r="F13" s="6">
        <v>0</v>
      </c>
      <c r="G13" s="6">
        <f t="shared" si="2"/>
        <v>0</v>
      </c>
    </row>
    <row r="14" spans="1:7" x14ac:dyDescent="0.2">
      <c r="A14" s="52" t="s">
        <v>36</v>
      </c>
      <c r="B14" s="6">
        <v>5117121.71</v>
      </c>
      <c r="C14" s="6">
        <v>151521</v>
      </c>
      <c r="D14" s="6">
        <f t="shared" si="1"/>
        <v>5268642.71</v>
      </c>
      <c r="E14" s="6">
        <v>4278785.42</v>
      </c>
      <c r="F14" s="6">
        <v>2736561.75</v>
      </c>
      <c r="G14" s="6">
        <f t="shared" si="2"/>
        <v>989857.29</v>
      </c>
    </row>
    <row r="15" spans="1:7" x14ac:dyDescent="0.2">
      <c r="A15" s="53"/>
      <c r="B15" s="6"/>
      <c r="C15" s="6"/>
      <c r="D15" s="6"/>
      <c r="E15" s="6"/>
      <c r="F15" s="6"/>
      <c r="G15" s="6"/>
    </row>
    <row r="16" spans="1:7" x14ac:dyDescent="0.2">
      <c r="A16" s="18" t="s">
        <v>100</v>
      </c>
      <c r="B16" s="6">
        <f t="shared" ref="B16:G16" si="3">SUM(B17:B23)</f>
        <v>54836584.480000004</v>
      </c>
      <c r="C16" s="6">
        <f t="shared" si="3"/>
        <v>25154361.990000002</v>
      </c>
      <c r="D16" s="6">
        <f t="shared" si="3"/>
        <v>79990946.469999999</v>
      </c>
      <c r="E16" s="6">
        <f t="shared" si="3"/>
        <v>65295896.979999997</v>
      </c>
      <c r="F16" s="6">
        <f t="shared" si="3"/>
        <v>25474525.18</v>
      </c>
      <c r="G16" s="6">
        <f t="shared" si="3"/>
        <v>14695049.490000002</v>
      </c>
    </row>
    <row r="17" spans="1:7" x14ac:dyDescent="0.2">
      <c r="A17" s="52" t="s">
        <v>101</v>
      </c>
      <c r="B17" s="6">
        <v>21392461.440000001</v>
      </c>
      <c r="C17" s="6">
        <v>18741761.420000002</v>
      </c>
      <c r="D17" s="6">
        <f>B17+C17</f>
        <v>40134222.859999999</v>
      </c>
      <c r="E17" s="6">
        <v>30434215.149999999</v>
      </c>
      <c r="F17" s="6">
        <v>11527033.16</v>
      </c>
      <c r="G17" s="6">
        <f t="shared" ref="G17:G23" si="4">D17-E17</f>
        <v>9700007.7100000009</v>
      </c>
    </row>
    <row r="18" spans="1:7" x14ac:dyDescent="0.2">
      <c r="A18" s="52" t="s">
        <v>102</v>
      </c>
      <c r="B18" s="6">
        <v>33444123.039999999</v>
      </c>
      <c r="C18" s="6">
        <v>6412600.5700000003</v>
      </c>
      <c r="D18" s="6">
        <f t="shared" ref="D18:D23" si="5">B18+C18</f>
        <v>39856723.609999999</v>
      </c>
      <c r="E18" s="6">
        <v>34861681.829999998</v>
      </c>
      <c r="F18" s="6">
        <v>13947492.02</v>
      </c>
      <c r="G18" s="6">
        <f t="shared" si="4"/>
        <v>4995041.7800000012</v>
      </c>
    </row>
    <row r="19" spans="1:7" x14ac:dyDescent="0.2">
      <c r="A19" s="52" t="s">
        <v>103</v>
      </c>
      <c r="B19" s="6">
        <v>0</v>
      </c>
      <c r="C19" s="6">
        <v>0</v>
      </c>
      <c r="D19" s="6">
        <f t="shared" si="5"/>
        <v>0</v>
      </c>
      <c r="E19" s="6">
        <v>0</v>
      </c>
      <c r="F19" s="6">
        <v>0</v>
      </c>
      <c r="G19" s="6">
        <f t="shared" si="4"/>
        <v>0</v>
      </c>
    </row>
    <row r="20" spans="1:7" x14ac:dyDescent="0.2">
      <c r="A20" s="52" t="s">
        <v>104</v>
      </c>
      <c r="B20" s="6">
        <v>0</v>
      </c>
      <c r="C20" s="6">
        <v>0</v>
      </c>
      <c r="D20" s="6">
        <f t="shared" si="5"/>
        <v>0</v>
      </c>
      <c r="E20" s="6">
        <v>0</v>
      </c>
      <c r="F20" s="6">
        <v>0</v>
      </c>
      <c r="G20" s="6">
        <f t="shared" si="4"/>
        <v>0</v>
      </c>
    </row>
    <row r="21" spans="1:7" x14ac:dyDescent="0.2">
      <c r="A21" s="52" t="s">
        <v>105</v>
      </c>
      <c r="B21" s="6">
        <v>0</v>
      </c>
      <c r="C21" s="6">
        <v>0</v>
      </c>
      <c r="D21" s="6">
        <f t="shared" si="5"/>
        <v>0</v>
      </c>
      <c r="E21" s="6">
        <v>0</v>
      </c>
      <c r="F21" s="6">
        <v>0</v>
      </c>
      <c r="G21" s="6">
        <f t="shared" si="4"/>
        <v>0</v>
      </c>
    </row>
    <row r="22" spans="1:7" x14ac:dyDescent="0.2">
      <c r="A22" s="52" t="s">
        <v>106</v>
      </c>
      <c r="B22" s="6">
        <v>0</v>
      </c>
      <c r="C22" s="6">
        <v>0</v>
      </c>
      <c r="D22" s="6">
        <f t="shared" si="5"/>
        <v>0</v>
      </c>
      <c r="E22" s="6">
        <v>0</v>
      </c>
      <c r="F22" s="6">
        <v>0</v>
      </c>
      <c r="G22" s="6">
        <f t="shared" si="4"/>
        <v>0</v>
      </c>
    </row>
    <row r="23" spans="1:7" x14ac:dyDescent="0.2">
      <c r="A23" s="52" t="s">
        <v>107</v>
      </c>
      <c r="B23" s="6">
        <v>0</v>
      </c>
      <c r="C23" s="6">
        <v>0</v>
      </c>
      <c r="D23" s="6">
        <f t="shared" si="5"/>
        <v>0</v>
      </c>
      <c r="E23" s="6">
        <v>0</v>
      </c>
      <c r="F23" s="6">
        <v>0</v>
      </c>
      <c r="G23" s="6">
        <f t="shared" si="4"/>
        <v>0</v>
      </c>
    </row>
    <row r="24" spans="1:7" x14ac:dyDescent="0.2">
      <c r="A24" s="53"/>
      <c r="B24" s="6"/>
      <c r="C24" s="6"/>
      <c r="D24" s="6"/>
      <c r="E24" s="6"/>
      <c r="F24" s="6"/>
      <c r="G24" s="6"/>
    </row>
    <row r="25" spans="1:7" x14ac:dyDescent="0.2">
      <c r="A25" s="18" t="s">
        <v>108</v>
      </c>
      <c r="B25" s="6">
        <f t="shared" ref="B25:G25" si="6">SUM(B26:B34)</f>
        <v>0</v>
      </c>
      <c r="C25" s="6">
        <f t="shared" si="6"/>
        <v>0</v>
      </c>
      <c r="D25" s="6">
        <f t="shared" si="6"/>
        <v>0</v>
      </c>
      <c r="E25" s="6">
        <f t="shared" si="6"/>
        <v>0</v>
      </c>
      <c r="F25" s="6">
        <f t="shared" si="6"/>
        <v>0</v>
      </c>
      <c r="G25" s="6">
        <f t="shared" si="6"/>
        <v>0</v>
      </c>
    </row>
    <row r="26" spans="1:7" x14ac:dyDescent="0.2">
      <c r="A26" s="52" t="s">
        <v>109</v>
      </c>
      <c r="B26" s="6">
        <v>0</v>
      </c>
      <c r="C26" s="6">
        <v>0</v>
      </c>
      <c r="D26" s="6">
        <f>B26+C26</f>
        <v>0</v>
      </c>
      <c r="E26" s="6">
        <v>0</v>
      </c>
      <c r="F26" s="6">
        <v>0</v>
      </c>
      <c r="G26" s="6">
        <f t="shared" ref="G26:G34" si="7">D26-E26</f>
        <v>0</v>
      </c>
    </row>
    <row r="27" spans="1:7" x14ac:dyDescent="0.2">
      <c r="A27" s="52" t="s">
        <v>110</v>
      </c>
      <c r="B27" s="6">
        <v>0</v>
      </c>
      <c r="C27" s="6">
        <v>0</v>
      </c>
      <c r="D27" s="6">
        <f t="shared" ref="D27:D34" si="8">B27+C27</f>
        <v>0</v>
      </c>
      <c r="E27" s="6">
        <v>0</v>
      </c>
      <c r="F27" s="6">
        <v>0</v>
      </c>
      <c r="G27" s="6">
        <f t="shared" si="7"/>
        <v>0</v>
      </c>
    </row>
    <row r="28" spans="1:7" x14ac:dyDescent="0.2">
      <c r="A28" s="52" t="s">
        <v>111</v>
      </c>
      <c r="B28" s="6">
        <v>0</v>
      </c>
      <c r="C28" s="6">
        <v>0</v>
      </c>
      <c r="D28" s="6">
        <f t="shared" si="8"/>
        <v>0</v>
      </c>
      <c r="E28" s="6">
        <v>0</v>
      </c>
      <c r="F28" s="6">
        <v>0</v>
      </c>
      <c r="G28" s="6">
        <f t="shared" si="7"/>
        <v>0</v>
      </c>
    </row>
    <row r="29" spans="1:7" x14ac:dyDescent="0.2">
      <c r="A29" s="52" t="s">
        <v>112</v>
      </c>
      <c r="B29" s="6">
        <v>0</v>
      </c>
      <c r="C29" s="6">
        <v>0</v>
      </c>
      <c r="D29" s="6">
        <f t="shared" si="8"/>
        <v>0</v>
      </c>
      <c r="E29" s="6">
        <v>0</v>
      </c>
      <c r="F29" s="6">
        <v>0</v>
      </c>
      <c r="G29" s="6">
        <f t="shared" si="7"/>
        <v>0</v>
      </c>
    </row>
    <row r="30" spans="1:7" x14ac:dyDescent="0.2">
      <c r="A30" s="52" t="s">
        <v>113</v>
      </c>
      <c r="B30" s="6">
        <v>0</v>
      </c>
      <c r="C30" s="6">
        <v>0</v>
      </c>
      <c r="D30" s="6">
        <f t="shared" si="8"/>
        <v>0</v>
      </c>
      <c r="E30" s="6">
        <v>0</v>
      </c>
      <c r="F30" s="6">
        <v>0</v>
      </c>
      <c r="G30" s="6">
        <f t="shared" si="7"/>
        <v>0</v>
      </c>
    </row>
    <row r="31" spans="1:7" x14ac:dyDescent="0.2">
      <c r="A31" s="52" t="s">
        <v>114</v>
      </c>
      <c r="B31" s="6">
        <v>0</v>
      </c>
      <c r="C31" s="6">
        <v>0</v>
      </c>
      <c r="D31" s="6">
        <f t="shared" si="8"/>
        <v>0</v>
      </c>
      <c r="E31" s="6">
        <v>0</v>
      </c>
      <c r="F31" s="6">
        <v>0</v>
      </c>
      <c r="G31" s="6">
        <f t="shared" si="7"/>
        <v>0</v>
      </c>
    </row>
    <row r="32" spans="1:7" x14ac:dyDescent="0.2">
      <c r="A32" s="52" t="s">
        <v>115</v>
      </c>
      <c r="B32" s="6">
        <v>0</v>
      </c>
      <c r="C32" s="6">
        <v>0</v>
      </c>
      <c r="D32" s="6">
        <f t="shared" si="8"/>
        <v>0</v>
      </c>
      <c r="E32" s="6">
        <v>0</v>
      </c>
      <c r="F32" s="6">
        <v>0</v>
      </c>
      <c r="G32" s="6">
        <f t="shared" si="7"/>
        <v>0</v>
      </c>
    </row>
    <row r="33" spans="1:7" x14ac:dyDescent="0.2">
      <c r="A33" s="52" t="s">
        <v>116</v>
      </c>
      <c r="B33" s="6">
        <v>0</v>
      </c>
      <c r="C33" s="6">
        <v>0</v>
      </c>
      <c r="D33" s="6">
        <f t="shared" si="8"/>
        <v>0</v>
      </c>
      <c r="E33" s="6">
        <v>0</v>
      </c>
      <c r="F33" s="6">
        <v>0</v>
      </c>
      <c r="G33" s="6">
        <f t="shared" si="7"/>
        <v>0</v>
      </c>
    </row>
    <row r="34" spans="1:7" x14ac:dyDescent="0.2">
      <c r="A34" s="52" t="s">
        <v>117</v>
      </c>
      <c r="B34" s="6">
        <v>0</v>
      </c>
      <c r="C34" s="6">
        <v>0</v>
      </c>
      <c r="D34" s="6">
        <f t="shared" si="8"/>
        <v>0</v>
      </c>
      <c r="E34" s="6">
        <v>0</v>
      </c>
      <c r="F34" s="6">
        <v>0</v>
      </c>
      <c r="G34" s="6">
        <f t="shared" si="7"/>
        <v>0</v>
      </c>
    </row>
    <row r="35" spans="1:7" x14ac:dyDescent="0.2">
      <c r="A35" s="53"/>
      <c r="B35" s="6"/>
      <c r="C35" s="6"/>
      <c r="D35" s="6"/>
      <c r="E35" s="6"/>
      <c r="F35" s="6"/>
      <c r="G35" s="6"/>
    </row>
    <row r="36" spans="1:7" x14ac:dyDescent="0.2">
      <c r="A36" s="18" t="s">
        <v>118</v>
      </c>
      <c r="B36" s="6">
        <f t="shared" ref="B36:G36" si="9">SUM(B37:B40)</f>
        <v>0</v>
      </c>
      <c r="C36" s="6">
        <f t="shared" si="9"/>
        <v>0</v>
      </c>
      <c r="D36" s="6">
        <f t="shared" si="9"/>
        <v>0</v>
      </c>
      <c r="E36" s="6">
        <f t="shared" si="9"/>
        <v>0</v>
      </c>
      <c r="F36" s="6">
        <f t="shared" si="9"/>
        <v>0</v>
      </c>
      <c r="G36" s="6">
        <f t="shared" si="9"/>
        <v>0</v>
      </c>
    </row>
    <row r="37" spans="1:7" ht="11.25" customHeight="1" x14ac:dyDescent="0.2">
      <c r="A37" s="52" t="s">
        <v>119</v>
      </c>
      <c r="B37" s="6">
        <v>0</v>
      </c>
      <c r="C37" s="6">
        <v>0</v>
      </c>
      <c r="D37" s="6">
        <f>B37+C37</f>
        <v>0</v>
      </c>
      <c r="E37" s="6">
        <v>0</v>
      </c>
      <c r="F37" s="6">
        <v>0</v>
      </c>
      <c r="G37" s="6">
        <f t="shared" ref="G37:G40" si="10">D37-E37</f>
        <v>0</v>
      </c>
    </row>
    <row r="38" spans="1:7" ht="22.5" x14ac:dyDescent="0.2">
      <c r="A38" s="52" t="s">
        <v>120</v>
      </c>
      <c r="B38" s="6">
        <v>0</v>
      </c>
      <c r="C38" s="6">
        <v>0</v>
      </c>
      <c r="D38" s="6">
        <f t="shared" ref="D38:D40" si="11">B38+C38</f>
        <v>0</v>
      </c>
      <c r="E38" s="6">
        <v>0</v>
      </c>
      <c r="F38" s="6">
        <v>0</v>
      </c>
      <c r="G38" s="6">
        <f t="shared" si="10"/>
        <v>0</v>
      </c>
    </row>
    <row r="39" spans="1:7" x14ac:dyDescent="0.2">
      <c r="A39" s="52" t="s">
        <v>121</v>
      </c>
      <c r="B39" s="6">
        <v>0</v>
      </c>
      <c r="C39" s="6">
        <v>0</v>
      </c>
      <c r="D39" s="6">
        <f t="shared" si="11"/>
        <v>0</v>
      </c>
      <c r="E39" s="6">
        <v>0</v>
      </c>
      <c r="F39" s="6">
        <v>0</v>
      </c>
      <c r="G39" s="6">
        <f t="shared" si="10"/>
        <v>0</v>
      </c>
    </row>
    <row r="40" spans="1:7" x14ac:dyDescent="0.2">
      <c r="A40" s="52" t="s">
        <v>122</v>
      </c>
      <c r="B40" s="6">
        <v>0</v>
      </c>
      <c r="C40" s="6">
        <v>0</v>
      </c>
      <c r="D40" s="6">
        <f t="shared" si="11"/>
        <v>0</v>
      </c>
      <c r="E40" s="6">
        <v>0</v>
      </c>
      <c r="F40" s="6">
        <v>0</v>
      </c>
      <c r="G40" s="6">
        <f t="shared" si="10"/>
        <v>0</v>
      </c>
    </row>
    <row r="41" spans="1:7" x14ac:dyDescent="0.2">
      <c r="A41" s="53"/>
      <c r="B41" s="6"/>
      <c r="C41" s="6"/>
      <c r="D41" s="6"/>
      <c r="E41" s="6"/>
      <c r="F41" s="6"/>
      <c r="G41" s="6"/>
    </row>
    <row r="42" spans="1:7" x14ac:dyDescent="0.2">
      <c r="A42" s="50" t="s">
        <v>77</v>
      </c>
      <c r="B42" s="12">
        <f>SUM(B36+B24+B16+B6)</f>
        <v>95181200</v>
      </c>
      <c r="C42" s="12">
        <f t="shared" ref="C42:G42" si="12">SUM(C36+C24+C16+C6)</f>
        <v>30218800</v>
      </c>
      <c r="D42" s="12">
        <f t="shared" si="12"/>
        <v>125400000</v>
      </c>
      <c r="E42" s="12">
        <f t="shared" si="12"/>
        <v>106273067.53</v>
      </c>
      <c r="F42" s="12">
        <f t="shared" si="12"/>
        <v>50753942.030000001</v>
      </c>
      <c r="G42" s="12">
        <f t="shared" si="12"/>
        <v>19126932.470000003</v>
      </c>
    </row>
    <row r="44" spans="1:7" x14ac:dyDescent="0.2">
      <c r="A44" s="1" t="s">
        <v>141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59055118110236227" right="0.59055118110236227" top="0.78740157480314965" bottom="0.59055118110236227" header="0" footer="0"/>
  <pageSetup scale="9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BD3FE8D-C83C-4DCA-9EA3-791D064E2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COG</vt:lpstr>
      <vt:lpstr>CTG</vt:lpstr>
      <vt:lpstr>CA</vt:lpstr>
      <vt:lpstr>CFG</vt:lpstr>
      <vt:lpstr>CFG!Área_de_impresión</vt:lpstr>
      <vt:lpstr>COG!Títulos_a_imprimir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SIMAPAS Dolores Hidalgo</cp:lastModifiedBy>
  <cp:revision/>
  <cp:lastPrinted>2024-03-04T18:18:21Z</cp:lastPrinted>
  <dcterms:created xsi:type="dcterms:W3CDTF">2014-02-10T03:37:14Z</dcterms:created>
  <dcterms:modified xsi:type="dcterms:W3CDTF">2024-03-04T18:18:50Z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