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r trabajar_CP2400\"/>
    </mc:Choice>
  </mc:AlternateContent>
  <xr:revisionPtr revIDLastSave="0" documentId="13_ncr:1_{42942D96-4AFF-4AA9-AFA0-AEEECE87CEFF}" xr6:coauthVersionLast="47" xr6:coauthVersionMax="47" xr10:uidLastSave="{00000000-0000-0000-0000-000000000000}"/>
  <bookViews>
    <workbookView xWindow="-120" yWindow="-120" windowWidth="29040" windowHeight="1572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" l="1"/>
  <c r="F19" i="3"/>
  <c r="F18" i="3"/>
  <c r="F17" i="3"/>
  <c r="F16" i="3"/>
  <c r="F15" i="3"/>
  <c r="F14" i="3"/>
  <c r="F13" i="3"/>
  <c r="F12" i="3"/>
  <c r="H15" i="1" l="1"/>
  <c r="H16" i="1"/>
  <c r="H17" i="1"/>
  <c r="H18" i="1"/>
  <c r="H19" i="1"/>
  <c r="H20" i="1"/>
  <c r="H21" i="1"/>
  <c r="D22" i="1" l="1"/>
  <c r="E22" i="1"/>
  <c r="F22" i="1"/>
  <c r="G22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H77" i="1"/>
  <c r="H74" i="1" s="1"/>
  <c r="H76" i="1"/>
  <c r="I76" i="1" s="1"/>
  <c r="H75" i="1"/>
  <c r="I75" i="1" s="1"/>
  <c r="H73" i="1"/>
  <c r="H72" i="1"/>
  <c r="H71" i="1"/>
  <c r="H70" i="1"/>
  <c r="H69" i="1"/>
  <c r="I69" i="1" s="1"/>
  <c r="H68" i="1"/>
  <c r="I68" i="1" s="1"/>
  <c r="H67" i="1"/>
  <c r="I67" i="1" s="1"/>
  <c r="H65" i="1"/>
  <c r="I65" i="1" s="1"/>
  <c r="H64" i="1"/>
  <c r="H63" i="1"/>
  <c r="I63" i="1" s="1"/>
  <c r="H61" i="1"/>
  <c r="I61" i="1" s="1"/>
  <c r="H60" i="1"/>
  <c r="I60" i="1" s="1"/>
  <c r="H59" i="1"/>
  <c r="I59" i="1" s="1"/>
  <c r="H58" i="1"/>
  <c r="I58" i="1" s="1"/>
  <c r="H57" i="1"/>
  <c r="H56" i="1"/>
  <c r="H55" i="1"/>
  <c r="I55" i="1" s="1"/>
  <c r="H54" i="1"/>
  <c r="I54" i="1" s="1"/>
  <c r="H53" i="1"/>
  <c r="I53" i="1" s="1"/>
  <c r="H51" i="1"/>
  <c r="I51" i="1" s="1"/>
  <c r="H50" i="1"/>
  <c r="I50" i="1" s="1"/>
  <c r="H49" i="1"/>
  <c r="I49" i="1" s="1"/>
  <c r="H48" i="1"/>
  <c r="I48" i="1" s="1"/>
  <c r="H47" i="1"/>
  <c r="H46" i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I15" i="1"/>
  <c r="I72" i="1"/>
  <c r="I71" i="1"/>
  <c r="I70" i="1"/>
  <c r="I64" i="1"/>
  <c r="I57" i="1"/>
  <c r="I56" i="1"/>
  <c r="I47" i="1"/>
  <c r="I18" i="1"/>
  <c r="I21" i="1"/>
  <c r="I16" i="1"/>
  <c r="I17" i="1"/>
  <c r="I19" i="1"/>
  <c r="I20" i="1"/>
  <c r="C22" i="1"/>
  <c r="D74" i="1"/>
  <c r="E74" i="1"/>
  <c r="F74" i="1"/>
  <c r="G74" i="1"/>
  <c r="C74" i="1"/>
  <c r="D66" i="1"/>
  <c r="E66" i="1"/>
  <c r="F66" i="1"/>
  <c r="G66" i="1"/>
  <c r="C66" i="1"/>
  <c r="D62" i="1"/>
  <c r="E62" i="1"/>
  <c r="F62" i="1"/>
  <c r="G62" i="1"/>
  <c r="C62" i="1"/>
  <c r="D52" i="1"/>
  <c r="E52" i="1"/>
  <c r="F52" i="1"/>
  <c r="G52" i="1"/>
  <c r="C52" i="1"/>
  <c r="D42" i="1"/>
  <c r="E42" i="1"/>
  <c r="F42" i="1"/>
  <c r="G42" i="1"/>
  <c r="C42" i="1"/>
  <c r="D32" i="1"/>
  <c r="E32" i="1"/>
  <c r="F32" i="1"/>
  <c r="G32" i="1"/>
  <c r="C32" i="1"/>
  <c r="D14" i="1"/>
  <c r="E14" i="1"/>
  <c r="G14" i="1"/>
  <c r="G13" i="1" s="1"/>
  <c r="G161" i="1" s="1"/>
  <c r="C14" i="1"/>
  <c r="H42" i="1" l="1"/>
  <c r="I74" i="1"/>
  <c r="H66" i="1"/>
  <c r="I46" i="1"/>
  <c r="I42" i="1" s="1"/>
  <c r="H62" i="1"/>
  <c r="I62" i="1"/>
  <c r="E13" i="1"/>
  <c r="E161" i="1" s="1"/>
  <c r="D13" i="1"/>
  <c r="D161" i="1" s="1"/>
  <c r="I22" i="1"/>
  <c r="H22" i="1"/>
  <c r="C13" i="1"/>
  <c r="I73" i="1"/>
  <c r="I66" i="1" s="1"/>
  <c r="H52" i="1"/>
  <c r="I52" i="1"/>
  <c r="F13" i="1"/>
  <c r="F161" i="1" s="1"/>
  <c r="H32" i="1"/>
  <c r="I32" i="1"/>
  <c r="I14" i="1"/>
  <c r="H14" i="1"/>
  <c r="C161" i="1" l="1"/>
  <c r="H13" i="1"/>
  <c r="H161" i="1" s="1"/>
  <c r="I13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161" i="1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<sst xmlns="http://schemas.openxmlformats.org/spreadsheetml/2006/main" count="261" uniqueCount="149">
  <si>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</si>
  <si>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</si>
  <si>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</si>
  <si>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</si>
  <si>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</si>
  <si>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</si>
  <si>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</si>
  <si>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</si>
  <si>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</si>
  <si>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</si>
  <si>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</si>
  <si>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</si>
  <si>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</si>
  <si>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</si>
  <si>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</si>
  <si>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</si>
  <si>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</si>
  <si>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</si>
  <si>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</si>
  <si>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</si>
  <si>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</si>
  <si>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</si>
  <si>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</si>
  <si>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</si>
  <si>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</si>
  <si>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</si>
  <si>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</si>
  <si>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</si>
  <si>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</si>
  <si>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</si>
  <si>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</si>
  <si>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</si>
  <si>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</si>
  <si>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</si>
  <si>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</si>
  <si>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</si>
  <si>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</si>
  <si>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</si>
  <si>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</si>
  <si>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</si>
  <si>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</si>
  <si>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</si>
  <si>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</si>
  <si>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</si>
  <si>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</si>
  <si>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</si>
  <si>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</si>
  <si>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</si>
  <si>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</si>
  <si>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</si>
  <si>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</si>
  <si>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</si>
  <si>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</si>
  <si>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</si>
  <si>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</si>
  <si>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</si>
  <si>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</si>
  <si>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</si>
  <si>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</si>
  <si>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</si>
  <si>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</si>
  <si>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</si>
  <si>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</si>
  <si>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</si>
  <si>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</si>
  <si>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</si>
  <si>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</si>
  <si>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</si>
  <si>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</si>
  <si>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</si>
  <si>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</si>
  <si>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</si>
  <si>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</si>
  <si>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</si>
  <si>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</si>
  <si>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</si>
  <si>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</si>
  <si>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</si>
  <si>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</si>
  <si>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</si>
  <si>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</si>
  <si>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</si>
  <si>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</si>
  <si>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</si>
  <si>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</si>
  <si>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</si>
  <si>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</si>
  <si>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</si>
  <si>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</si>
  <si>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</si>
  <si>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</si>
  <si>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</si>
  <si>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</si>
  <si>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</si>
  <si>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</si>
  <si>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</si>
  <si>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</si>
  <si>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</si>
  <si>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</si>
  <si>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</si>
  <si>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</si>
  <si>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</si>
  <si>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</si>
  <si>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</si>
  <si>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</si>
  <si>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</si>
  <si>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</si>
  <si>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</si>
  <si>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</si>
  <si>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</si>
  <si>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</si>
  <si>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</si>
  <si>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</si>
  <si>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</si>
  <si>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</si>
  <si>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</si>
  <si>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</si>
  <si>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</si>
  <si>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</si>
  <si>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</si>
  <si>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</si>
  <si>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</si>
  <si>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</si>
  <si>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</si>
  <si>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</si>
  <si>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</si>
  <si>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</si>
  <si>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</si>
  <si>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</si>
  <si>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</si>
  <si>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</si>
  <si>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</si>
  <si>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</si>
  <si>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</si>
  <si>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</si>
  <si>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</si>
  <si>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</si>
  <si>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</si>
  <si>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</si>
  <si>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</si>
  <si>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</si>
  <si>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</si>
  <si>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</si>
  <si>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Sistema Municipal de Agua Potable, Alcantarillado y Saneamiento de Dolores Hidalgo (SIMAPAS)</t>
  </si>
  <si>
    <t>No se informan acciones, ya que este ente público cuenta con Balance Presupuestario Sostenible.</t>
  </si>
  <si>
    <t>Sin información qué revelar, toda vez que este ente público no tiene obligaciones a corto plazo.</t>
  </si>
  <si>
    <t>Sin información qué revelar, toda vez que este ente público no tiene convenios de Deuda Garantizada.</t>
  </si>
  <si>
    <t>Correspondiente del 1 de Enero al 31 de Diciembre de 2024</t>
  </si>
  <si>
    <t>Sin información que revelar, toda vez que este ente público no cuenta con Financiamiento u Obligaciones contraídas, en el RPU.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</si>
</sst>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8"/>
      <color rgb="FF444444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</cellStyleXfs>
  <cellXfs count="94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9" xfId="2" applyFont="1" applyFill="1" applyBorder="1" applyAlignment="1">
      <alignment horizontal="right" vertical="center"/>
    </xf>
    <xf numFmtId="0" fontId="6" fillId="3" borderId="10" xfId="2" applyFont="1" applyFill="1" applyBorder="1" applyAlignment="1">
      <alignment horizontal="left" vertical="center"/>
    </xf>
    <xf numFmtId="0" fontId="6" fillId="3" borderId="11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left" indent="1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left" indent="1"/>
      <protection locked="0"/>
    </xf>
    <xf numFmtId="0" fontId="9" fillId="0" borderId="20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19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29" xfId="0" applyFont="1" applyBorder="1" applyAlignment="1">
      <alignment vertical="center"/>
    </xf>
    <xf numFmtId="0" fontId="10" fillId="0" borderId="30" xfId="0" applyFont="1" applyBorder="1" applyAlignment="1">
      <alignment horizontal="right" vertical="center" wrapText="1"/>
    </xf>
    <xf numFmtId="4" fontId="10" fillId="0" borderId="30" xfId="0" applyNumberFormat="1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0" fontId="12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3" xfId="0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5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6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0" fontId="17" fillId="0" borderId="0" xfId="0" applyFont="1"/>
    <xf numFmtId="4" fontId="3" fillId="0" borderId="0" xfId="0" applyNumberFormat="1" applyFont="1"/>
    <xf numFmtId="4" fontId="1" fillId="0" borderId="2" xfId="0" applyNumberFormat="1" applyFont="1" applyBorder="1" applyAlignment="1" applyProtection="1">
      <alignment horizontal="right" vertical="top"/>
      <protection locked="0"/>
    </xf>
    <xf numFmtId="0" fontId="18" fillId="0" borderId="0" xfId="0" applyFont="1"/>
    <xf numFmtId="0" fontId="6" fillId="3" borderId="12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activeCell="B2" sqref="B1:B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143</v>
      </c>
      <c r="B1" s="19"/>
      <c r="C1" s="20" t="s">
        <v>0</v>
      </c>
      <c r="D1" s="21">
        <v>2024</v>
      </c>
    </row>
    <row r="2" spans="1:4" x14ac:dyDescent="0.2">
      <c r="A2" s="22" t="s">
        <v>1</v>
      </c>
      <c r="B2" s="23"/>
      <c r="C2" s="24" t="s">
        <v>2</v>
      </c>
      <c r="D2" s="25" t="s">
        <v>3</v>
      </c>
    </row>
    <row r="3" spans="1:4" x14ac:dyDescent="0.2">
      <c r="A3" s="22" t="s">
        <v>147</v>
      </c>
      <c r="B3" s="23"/>
      <c r="C3" s="24" t="s">
        <v>4</v>
      </c>
      <c r="D3" s="26">
        <v>1</v>
      </c>
    </row>
    <row r="4" spans="1:4" x14ac:dyDescent="0.2">
      <c r="A4" s="74" t="s">
        <v>5</v>
      </c>
      <c r="B4" s="75"/>
      <c r="C4" s="27"/>
      <c r="D4" s="28"/>
    </row>
    <row r="5" spans="1:4" x14ac:dyDescent="0.2">
      <c r="A5" s="29" t="s">
        <v>6</v>
      </c>
      <c r="B5" s="30" t="s">
        <v>7</v>
      </c>
    </row>
    <row r="6" spans="1:4" x14ac:dyDescent="0.2">
      <c r="A6" s="31"/>
      <c r="B6" s="32"/>
    </row>
    <row r="7" spans="1:4" x14ac:dyDescent="0.2">
      <c r="A7" s="33"/>
      <c r="B7" s="38" t="s">
        <v>8</v>
      </c>
    </row>
    <row r="8" spans="1:4" x14ac:dyDescent="0.2">
      <c r="A8" s="33"/>
      <c r="B8" s="34"/>
    </row>
    <row r="9" spans="1:4" x14ac:dyDescent="0.2">
      <c r="A9" s="43" t="s">
        <v>9</v>
      </c>
      <c r="B9" s="35" t="s">
        <v>10</v>
      </c>
    </row>
    <row r="10" spans="1:4" x14ac:dyDescent="0.2">
      <c r="A10" s="43" t="s">
        <v>11</v>
      </c>
      <c r="B10" s="35" t="s">
        <v>12</v>
      </c>
    </row>
    <row r="11" spans="1:4" x14ac:dyDescent="0.2">
      <c r="A11" s="43" t="s">
        <v>13</v>
      </c>
      <c r="B11" s="35" t="s">
        <v>14</v>
      </c>
    </row>
    <row r="12" spans="1:4" x14ac:dyDescent="0.2">
      <c r="A12" s="43" t="s">
        <v>15</v>
      </c>
      <c r="B12" s="35" t="s">
        <v>16</v>
      </c>
    </row>
    <row r="13" spans="1:4" x14ac:dyDescent="0.2">
      <c r="A13" s="43" t="s">
        <v>17</v>
      </c>
      <c r="B13" s="35" t="s">
        <v>18</v>
      </c>
    </row>
    <row r="14" spans="1:4" x14ac:dyDescent="0.2">
      <c r="A14" s="43" t="s">
        <v>19</v>
      </c>
      <c r="B14" s="35" t="s">
        <v>20</v>
      </c>
    </row>
    <row r="15" spans="1:4" ht="12" thickBot="1" x14ac:dyDescent="0.25">
      <c r="A15" s="36"/>
      <c r="B15" s="37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1"/>
  <sheetViews>
    <sheetView showGridLines="0" workbookViewId="0">
      <selection activeCell="C22" sqref="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Sistema Municipal de Agua Potable, Alcantarillado y Saneamiento de Dolores Hidalgo (SIMAPAS)</v>
      </c>
      <c r="C1" s="76"/>
      <c r="D1" s="76"/>
      <c r="E1" s="39" t="s">
        <v>0</v>
      </c>
      <c r="F1" s="40">
        <f>'Notas de Disciplina Financiera'!D1</f>
        <v>2024</v>
      </c>
    </row>
    <row r="2" spans="1:6" x14ac:dyDescent="0.2">
      <c r="B2" s="76" t="s">
        <v>1</v>
      </c>
      <c r="C2" s="76"/>
      <c r="D2" s="76"/>
      <c r="E2" s="39" t="s">
        <v>2</v>
      </c>
      <c r="F2" s="40" t="str">
        <f>'Notas de Disciplina Financiera'!D2</f>
        <v>Trimestral</v>
      </c>
    </row>
    <row r="3" spans="1:6" x14ac:dyDescent="0.2">
      <c r="B3" s="76" t="str">
        <f>'Notas de Disciplina Financiera'!A3</f>
        <v>Correspondiente del 1 de Enero al 31 de Diciembre de 2024</v>
      </c>
      <c r="C3" s="76"/>
      <c r="D3" s="76"/>
      <c r="E3" s="39" t="s">
        <v>4</v>
      </c>
      <c r="F3" s="40">
        <f>'Notas de Disciplina Financiera'!D3</f>
        <v>1</v>
      </c>
    </row>
    <row r="5" spans="1:6" x14ac:dyDescent="0.2">
      <c r="B5" s="42"/>
      <c r="C5" s="42" t="s">
        <v>10</v>
      </c>
    </row>
    <row r="7" spans="1:6" x14ac:dyDescent="0.2">
      <c r="B7" s="1" t="s">
        <v>21</v>
      </c>
    </row>
    <row r="8" spans="1:6" x14ac:dyDescent="0.2">
      <c r="B8" s="44" t="s">
        <v>22</v>
      </c>
    </row>
    <row r="9" spans="1:6" x14ac:dyDescent="0.2">
      <c r="A9" s="41"/>
    </row>
    <row r="10" spans="1:6" x14ac:dyDescent="0.2">
      <c r="B10" s="73" t="s">
        <v>144</v>
      </c>
    </row>
    <row r="11" spans="1:6" x14ac:dyDescent="0.2">
      <c r="B11" s="7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K162"/>
  <sheetViews>
    <sheetView showGridLines="0" zoomScaleNormal="100" workbookViewId="0">
      <selection activeCell="K13" sqref="K13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0" width="12" style="1"/>
    <col min="11" max="11" width="16.83203125" style="1" customWidth="1"/>
    <col min="12" max="16384" width="12" style="1"/>
  </cols>
  <sheetData>
    <row r="1" spans="1:11" x14ac:dyDescent="0.2">
      <c r="B1" s="76" t="str">
        <f>'Notas de Disciplina Financiera'!A1</f>
        <v>Sistema Municipal de Agua Potable, Alcantarillado y Saneamiento de Dolores Hidalgo (SIMAPAS)</v>
      </c>
      <c r="C1" s="76"/>
      <c r="D1" s="76"/>
      <c r="E1" s="39" t="s">
        <v>0</v>
      </c>
      <c r="F1" s="40">
        <f>'Notas de Disciplina Financiera'!D1</f>
        <v>2024</v>
      </c>
    </row>
    <row r="2" spans="1:11" x14ac:dyDescent="0.2">
      <c r="B2" s="76" t="s">
        <v>1</v>
      </c>
      <c r="C2" s="76"/>
      <c r="D2" s="76"/>
      <c r="E2" s="39" t="s">
        <v>2</v>
      </c>
      <c r="F2" s="40" t="str">
        <f>'Notas de Disciplina Financiera'!D2</f>
        <v>Trimestral</v>
      </c>
    </row>
    <row r="3" spans="1:11" x14ac:dyDescent="0.2">
      <c r="B3" s="76" t="str">
        <f>'Notas de Disciplina Financiera'!A3</f>
        <v>Correspondiente del 1 de Enero al 31 de Diciembre de 2024</v>
      </c>
      <c r="C3" s="76"/>
      <c r="D3" s="76"/>
      <c r="E3" s="39" t="s">
        <v>4</v>
      </c>
      <c r="F3" s="40">
        <f>'Notas de Disciplina Financiera'!D3</f>
        <v>1</v>
      </c>
    </row>
    <row r="5" spans="1:11" x14ac:dyDescent="0.2">
      <c r="B5" s="42" t="s">
        <v>23</v>
      </c>
    </row>
    <row r="6" spans="1:11" x14ac:dyDescent="0.2">
      <c r="B6" s="82" t="str">
        <f>B1</f>
        <v>Sistema Municipal de Agua Potable, Alcantarillado y Saneamiento de Dolores Hidalgo (SIMAPAS)</v>
      </c>
      <c r="C6" s="82"/>
      <c r="D6" s="82"/>
      <c r="E6" s="82"/>
      <c r="F6" s="82"/>
      <c r="G6" s="82"/>
      <c r="H6" s="82"/>
      <c r="I6" s="82"/>
    </row>
    <row r="7" spans="1:11" x14ac:dyDescent="0.2">
      <c r="B7" s="77" t="s">
        <v>24</v>
      </c>
      <c r="C7" s="77"/>
      <c r="D7" s="77"/>
      <c r="E7" s="77"/>
      <c r="F7" s="77"/>
      <c r="G7" s="77"/>
      <c r="H7" s="77"/>
      <c r="I7" s="77"/>
    </row>
    <row r="8" spans="1:11" x14ac:dyDescent="0.2">
      <c r="B8" s="77" t="s">
        <v>25</v>
      </c>
      <c r="C8" s="77"/>
      <c r="D8" s="77"/>
      <c r="E8" s="77"/>
      <c r="F8" s="77"/>
      <c r="G8" s="77"/>
      <c r="H8" s="77"/>
      <c r="I8" s="77"/>
    </row>
    <row r="9" spans="1:11" x14ac:dyDescent="0.2">
      <c r="B9" s="77" t="str">
        <f>B3</f>
        <v>Correspondiente del 1 de Enero al 31 de Diciembre de 2024</v>
      </c>
      <c r="C9" s="77"/>
      <c r="D9" s="77"/>
      <c r="E9" s="77"/>
      <c r="F9" s="77"/>
      <c r="G9" s="77"/>
      <c r="H9" s="77"/>
      <c r="I9" s="77"/>
    </row>
    <row r="10" spans="1:11" x14ac:dyDescent="0.2">
      <c r="B10" s="78" t="s">
        <v>26</v>
      </c>
      <c r="C10" s="78"/>
      <c r="D10" s="78"/>
      <c r="E10" s="78"/>
      <c r="F10" s="78"/>
      <c r="G10" s="78"/>
      <c r="H10" s="78"/>
      <c r="I10" s="78"/>
    </row>
    <row r="11" spans="1:11" x14ac:dyDescent="0.2">
      <c r="B11" s="9"/>
      <c r="C11" s="9"/>
      <c r="D11" s="79" t="s">
        <v>27</v>
      </c>
      <c r="E11" s="80"/>
      <c r="F11" s="80"/>
      <c r="G11" s="80"/>
      <c r="H11" s="81"/>
      <c r="I11" s="9"/>
    </row>
    <row r="12" spans="1:11" ht="56.25" customHeight="1" x14ac:dyDescent="0.2">
      <c r="B12" s="8" t="s">
        <v>28</v>
      </c>
      <c r="C12" s="8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8" t="s">
        <v>35</v>
      </c>
    </row>
    <row r="13" spans="1:11" x14ac:dyDescent="0.2">
      <c r="A13" s="41"/>
      <c r="B13" s="13" t="s">
        <v>36</v>
      </c>
      <c r="C13" s="3">
        <f>C14+C22+C32+C42+C52+C62+C66+C74+C78</f>
        <v>126481000</v>
      </c>
      <c r="D13" s="3">
        <f t="shared" ref="D13:I13" si="0">D14+D22+D32+D42+D52+D62+D66+D74+D78</f>
        <v>30981700.489999998</v>
      </c>
      <c r="E13" s="3">
        <f t="shared" si="0"/>
        <v>-6359172.3200000003</v>
      </c>
      <c r="F13" s="3">
        <f t="shared" si="0"/>
        <v>0</v>
      </c>
      <c r="G13" s="3">
        <f t="shared" si="0"/>
        <v>0</v>
      </c>
      <c r="H13" s="3">
        <f t="shared" si="0"/>
        <v>24622528.169999998</v>
      </c>
      <c r="I13" s="3">
        <f t="shared" si="0"/>
        <v>151103528.17000002</v>
      </c>
      <c r="K13" s="71"/>
    </row>
    <row r="14" spans="1:11" x14ac:dyDescent="0.2">
      <c r="B14" s="17" t="s">
        <v>37</v>
      </c>
      <c r="C14" s="3">
        <f>SUM(C15:C21)</f>
        <v>56532557</v>
      </c>
      <c r="D14" s="3">
        <f t="shared" ref="D14:I14" si="1">SUM(D15:D21)</f>
        <v>3958200.2</v>
      </c>
      <c r="E14" s="3">
        <f t="shared" si="1"/>
        <v>-1420485.08</v>
      </c>
      <c r="F14" s="3">
        <v>0</v>
      </c>
      <c r="G14" s="3">
        <f t="shared" si="1"/>
        <v>0</v>
      </c>
      <c r="H14" s="3">
        <f t="shared" si="1"/>
        <v>2537715.12</v>
      </c>
      <c r="I14" s="3">
        <f t="shared" si="1"/>
        <v>59070272.120000005</v>
      </c>
    </row>
    <row r="15" spans="1:11" x14ac:dyDescent="0.2">
      <c r="B15" s="16" t="s">
        <v>38</v>
      </c>
      <c r="C15" s="4">
        <v>31468044</v>
      </c>
      <c r="D15" s="4"/>
      <c r="E15" s="4">
        <v>-1391290.08</v>
      </c>
      <c r="F15" s="4">
        <v>0</v>
      </c>
      <c r="G15" s="4">
        <v>0</v>
      </c>
      <c r="H15" s="4">
        <f>D15+E15+F15+G15</f>
        <v>-1391290.08</v>
      </c>
      <c r="I15" s="4">
        <f>C15+H15</f>
        <v>30076753.920000002</v>
      </c>
      <c r="K15" s="71"/>
    </row>
    <row r="16" spans="1:11" x14ac:dyDescent="0.2">
      <c r="B16" s="16" t="s">
        <v>39</v>
      </c>
      <c r="C16" s="4">
        <v>847000</v>
      </c>
      <c r="D16" s="4">
        <v>582790</v>
      </c>
      <c r="E16" s="4">
        <v>0</v>
      </c>
      <c r="F16" s="4">
        <v>0</v>
      </c>
      <c r="G16" s="4">
        <v>0</v>
      </c>
      <c r="H16" s="4">
        <f t="shared" ref="H16:H79" si="2">D16+E16+F16+G16</f>
        <v>582790</v>
      </c>
      <c r="I16" s="4">
        <f t="shared" ref="I16:I76" si="3">C16+H16</f>
        <v>1429790</v>
      </c>
    </row>
    <row r="17" spans="2:9" x14ac:dyDescent="0.2">
      <c r="B17" s="16" t="s">
        <v>40</v>
      </c>
      <c r="C17" s="4">
        <v>6243350</v>
      </c>
      <c r="D17" s="4">
        <v>1733297.2</v>
      </c>
      <c r="E17" s="4">
        <v>0</v>
      </c>
      <c r="F17" s="4">
        <v>0</v>
      </c>
      <c r="G17" s="4">
        <v>0</v>
      </c>
      <c r="H17" s="4">
        <f t="shared" si="2"/>
        <v>1733297.2</v>
      </c>
      <c r="I17" s="4">
        <f t="shared" si="3"/>
        <v>7976647.2000000002</v>
      </c>
    </row>
    <row r="18" spans="2:9" x14ac:dyDescent="0.2">
      <c r="B18" s="16" t="s">
        <v>41</v>
      </c>
      <c r="C18" s="4">
        <v>8797460</v>
      </c>
      <c r="D18" s="4">
        <v>348027</v>
      </c>
      <c r="E18" s="4">
        <v>0</v>
      </c>
      <c r="F18" s="4">
        <v>0</v>
      </c>
      <c r="G18" s="4">
        <v>0</v>
      </c>
      <c r="H18" s="4">
        <f t="shared" si="2"/>
        <v>348027</v>
      </c>
      <c r="I18" s="4">
        <f t="shared" si="3"/>
        <v>9145487</v>
      </c>
    </row>
    <row r="19" spans="2:9" x14ac:dyDescent="0.2">
      <c r="B19" s="16" t="s">
        <v>42</v>
      </c>
      <c r="C19" s="4">
        <v>7909488</v>
      </c>
      <c r="D19" s="4">
        <v>1294086</v>
      </c>
      <c r="E19" s="4">
        <v>0</v>
      </c>
      <c r="F19" s="4">
        <v>0</v>
      </c>
      <c r="G19" s="4">
        <v>0</v>
      </c>
      <c r="H19" s="4">
        <f t="shared" si="2"/>
        <v>1294086</v>
      </c>
      <c r="I19" s="4">
        <f t="shared" si="3"/>
        <v>9203574</v>
      </c>
    </row>
    <row r="20" spans="2:9" x14ac:dyDescent="0.2">
      <c r="B20" s="16" t="s">
        <v>43</v>
      </c>
      <c r="C20" s="4">
        <v>29195</v>
      </c>
      <c r="D20" s="4">
        <v>0</v>
      </c>
      <c r="E20" s="4">
        <v>-29195</v>
      </c>
      <c r="F20" s="4">
        <v>0</v>
      </c>
      <c r="G20" s="4">
        <v>0</v>
      </c>
      <c r="H20" s="4">
        <f t="shared" si="2"/>
        <v>-29195</v>
      </c>
      <c r="I20" s="4">
        <f t="shared" si="3"/>
        <v>0</v>
      </c>
    </row>
    <row r="21" spans="2:9" x14ac:dyDescent="0.2">
      <c r="B21" s="16" t="s">
        <v>44</v>
      </c>
      <c r="C21" s="4">
        <v>1238020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1238020</v>
      </c>
    </row>
    <row r="22" spans="2:9" x14ac:dyDescent="0.2">
      <c r="B22" s="17" t="s">
        <v>45</v>
      </c>
      <c r="C22" s="3">
        <f>SUM(C23:C31)</f>
        <v>12412616</v>
      </c>
      <c r="D22" s="3">
        <f t="shared" ref="D22:I22" si="4">SUM(D23:D31)</f>
        <v>2276979.41</v>
      </c>
      <c r="E22" s="3">
        <f t="shared" si="4"/>
        <v>-635368.05000000005</v>
      </c>
      <c r="F22" s="3">
        <f t="shared" si="4"/>
        <v>0</v>
      </c>
      <c r="G22" s="3">
        <f t="shared" si="4"/>
        <v>0</v>
      </c>
      <c r="H22" s="3">
        <f t="shared" si="4"/>
        <v>1641611.3599999999</v>
      </c>
      <c r="I22" s="3">
        <f t="shared" si="4"/>
        <v>14054227.359999999</v>
      </c>
    </row>
    <row r="23" spans="2:9" x14ac:dyDescent="0.2">
      <c r="B23" s="16" t="s">
        <v>46</v>
      </c>
      <c r="C23" s="4">
        <v>1261588</v>
      </c>
      <c r="D23" s="4">
        <v>0</v>
      </c>
      <c r="E23" s="4">
        <v>-248126.38</v>
      </c>
      <c r="F23" s="4">
        <v>0</v>
      </c>
      <c r="G23" s="4">
        <v>0</v>
      </c>
      <c r="H23" s="4">
        <f t="shared" si="2"/>
        <v>-248126.38</v>
      </c>
      <c r="I23" s="4">
        <f t="shared" si="3"/>
        <v>1013461.62</v>
      </c>
    </row>
    <row r="24" spans="2:9" x14ac:dyDescent="0.2">
      <c r="B24" s="16" t="s">
        <v>47</v>
      </c>
      <c r="C24" s="4">
        <v>137736</v>
      </c>
      <c r="D24" s="4">
        <v>0</v>
      </c>
      <c r="E24" s="4">
        <v>-31881.61</v>
      </c>
      <c r="F24" s="4">
        <v>0</v>
      </c>
      <c r="G24" s="4">
        <v>0</v>
      </c>
      <c r="H24" s="4">
        <f t="shared" si="2"/>
        <v>-31881.61</v>
      </c>
      <c r="I24" s="4">
        <f t="shared" si="3"/>
        <v>105854.39</v>
      </c>
    </row>
    <row r="25" spans="2:9" x14ac:dyDescent="0.2">
      <c r="B25" s="16" t="s">
        <v>48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"/>
        <v>0</v>
      </c>
      <c r="I25" s="4">
        <f t="shared" si="3"/>
        <v>0</v>
      </c>
    </row>
    <row r="26" spans="2:9" x14ac:dyDescent="0.2">
      <c r="B26" s="16" t="s">
        <v>49</v>
      </c>
      <c r="C26" s="4">
        <v>3569678</v>
      </c>
      <c r="D26" s="4">
        <v>1123907.53</v>
      </c>
      <c r="E26" s="4">
        <v>0</v>
      </c>
      <c r="F26" s="4">
        <v>0</v>
      </c>
      <c r="G26" s="4">
        <v>0</v>
      </c>
      <c r="H26" s="4">
        <f t="shared" si="2"/>
        <v>1123907.53</v>
      </c>
      <c r="I26" s="4">
        <f t="shared" si="3"/>
        <v>4693585.53</v>
      </c>
    </row>
    <row r="27" spans="2:9" x14ac:dyDescent="0.2">
      <c r="B27" s="16" t="s">
        <v>50</v>
      </c>
      <c r="C27" s="4">
        <v>3274260</v>
      </c>
      <c r="D27" s="4">
        <v>772448.23</v>
      </c>
      <c r="E27" s="4">
        <v>0</v>
      </c>
      <c r="F27" s="4">
        <v>0</v>
      </c>
      <c r="G27" s="4">
        <v>0</v>
      </c>
      <c r="H27" s="4">
        <f t="shared" si="2"/>
        <v>772448.23</v>
      </c>
      <c r="I27" s="4">
        <f t="shared" si="3"/>
        <v>4046708.23</v>
      </c>
    </row>
    <row r="28" spans="2:9" x14ac:dyDescent="0.2">
      <c r="B28" s="16" t="s">
        <v>51</v>
      </c>
      <c r="C28" s="4">
        <v>1949804</v>
      </c>
      <c r="D28" s="4">
        <v>0</v>
      </c>
      <c r="E28" s="4">
        <v>-40106.07</v>
      </c>
      <c r="F28" s="4"/>
      <c r="G28" s="4">
        <v>0</v>
      </c>
      <c r="H28" s="4">
        <f t="shared" si="2"/>
        <v>-40106.07</v>
      </c>
      <c r="I28" s="4">
        <f t="shared" si="3"/>
        <v>1909697.93</v>
      </c>
    </row>
    <row r="29" spans="2:9" x14ac:dyDescent="0.2">
      <c r="B29" s="16" t="s">
        <v>52</v>
      </c>
      <c r="C29" s="4">
        <v>1111830</v>
      </c>
      <c r="D29" s="4">
        <v>0</v>
      </c>
      <c r="E29" s="4">
        <v>-315253.99</v>
      </c>
      <c r="F29" s="4"/>
      <c r="G29" s="4">
        <v>0</v>
      </c>
      <c r="H29" s="4">
        <f t="shared" si="2"/>
        <v>-315253.99</v>
      </c>
      <c r="I29" s="4">
        <f t="shared" si="3"/>
        <v>796576.01</v>
      </c>
    </row>
    <row r="30" spans="2:9" x14ac:dyDescent="0.2">
      <c r="B30" s="16" t="s">
        <v>53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f t="shared" si="3"/>
        <v>0</v>
      </c>
    </row>
    <row r="31" spans="2:9" x14ac:dyDescent="0.2">
      <c r="B31" s="16" t="s">
        <v>54</v>
      </c>
      <c r="C31" s="4">
        <v>1107720</v>
      </c>
      <c r="D31" s="4">
        <v>380623.65</v>
      </c>
      <c r="E31" s="4">
        <v>0</v>
      </c>
      <c r="F31" s="4">
        <v>0</v>
      </c>
      <c r="G31" s="4">
        <v>0</v>
      </c>
      <c r="H31" s="4">
        <f t="shared" si="2"/>
        <v>380623.65</v>
      </c>
      <c r="I31" s="4">
        <f t="shared" si="3"/>
        <v>1488343.65</v>
      </c>
    </row>
    <row r="32" spans="2:9" x14ac:dyDescent="0.2">
      <c r="B32" s="17" t="s">
        <v>55</v>
      </c>
      <c r="C32" s="3">
        <f>SUM(C33:C41)</f>
        <v>32790327</v>
      </c>
      <c r="D32" s="3">
        <f t="shared" ref="D32:I32" si="5">SUM(D33:D41)</f>
        <v>1519882.69</v>
      </c>
      <c r="E32" s="3">
        <f t="shared" si="5"/>
        <v>-2994319.19</v>
      </c>
      <c r="F32" s="3">
        <f t="shared" si="5"/>
        <v>0</v>
      </c>
      <c r="G32" s="3">
        <f t="shared" si="5"/>
        <v>0</v>
      </c>
      <c r="H32" s="3">
        <f t="shared" si="5"/>
        <v>-1474436.5000000002</v>
      </c>
      <c r="I32" s="3">
        <f t="shared" si="5"/>
        <v>31315890.500000007</v>
      </c>
    </row>
    <row r="33" spans="2:9" x14ac:dyDescent="0.2">
      <c r="B33" s="16" t="s">
        <v>56</v>
      </c>
      <c r="C33" s="4">
        <v>14863640</v>
      </c>
      <c r="D33" s="4">
        <v>0</v>
      </c>
      <c r="E33" s="4">
        <v>-464946.54</v>
      </c>
      <c r="F33" s="4">
        <v>0</v>
      </c>
      <c r="G33" s="4">
        <v>0</v>
      </c>
      <c r="H33" s="4">
        <f t="shared" si="2"/>
        <v>-464946.54</v>
      </c>
      <c r="I33" s="4">
        <f t="shared" si="3"/>
        <v>14398693.460000001</v>
      </c>
    </row>
    <row r="34" spans="2:9" x14ac:dyDescent="0.2">
      <c r="B34" s="16" t="s">
        <v>57</v>
      </c>
      <c r="C34" s="4">
        <v>2181600</v>
      </c>
      <c r="D34" s="4">
        <v>0</v>
      </c>
      <c r="E34" s="4">
        <v>-784977.72</v>
      </c>
      <c r="F34" s="4">
        <v>0</v>
      </c>
      <c r="G34" s="4">
        <v>0</v>
      </c>
      <c r="H34" s="4">
        <f t="shared" si="2"/>
        <v>-784977.72</v>
      </c>
      <c r="I34" s="4">
        <f t="shared" si="3"/>
        <v>1396622.28</v>
      </c>
    </row>
    <row r="35" spans="2:9" x14ac:dyDescent="0.2">
      <c r="B35" s="16" t="s">
        <v>58</v>
      </c>
      <c r="C35" s="4">
        <v>3394304</v>
      </c>
      <c r="D35" s="4">
        <v>0</v>
      </c>
      <c r="E35" s="4">
        <v>-85279.78</v>
      </c>
      <c r="F35" s="4">
        <v>0</v>
      </c>
      <c r="G35" s="4">
        <v>0</v>
      </c>
      <c r="H35" s="4">
        <f t="shared" si="2"/>
        <v>-85279.78</v>
      </c>
      <c r="I35" s="4">
        <f t="shared" si="3"/>
        <v>3309024.22</v>
      </c>
    </row>
    <row r="36" spans="2:9" x14ac:dyDescent="0.2">
      <c r="B36" s="16" t="s">
        <v>59</v>
      </c>
      <c r="C36" s="4">
        <v>1076200</v>
      </c>
      <c r="D36" s="4">
        <v>66466.759999999995</v>
      </c>
      <c r="E36" s="4">
        <v>0</v>
      </c>
      <c r="F36" s="4">
        <v>0</v>
      </c>
      <c r="G36" s="4">
        <v>0</v>
      </c>
      <c r="H36" s="4">
        <f t="shared" si="2"/>
        <v>66466.759999999995</v>
      </c>
      <c r="I36" s="4">
        <f t="shared" si="3"/>
        <v>1142666.76</v>
      </c>
    </row>
    <row r="37" spans="2:9" x14ac:dyDescent="0.2">
      <c r="B37" s="16" t="s">
        <v>60</v>
      </c>
      <c r="C37" s="4">
        <v>5958787</v>
      </c>
      <c r="D37" s="4">
        <v>0</v>
      </c>
      <c r="E37" s="4">
        <v>-1606947.43</v>
      </c>
      <c r="F37" s="4">
        <v>0</v>
      </c>
      <c r="G37" s="4">
        <v>0</v>
      </c>
      <c r="H37" s="4">
        <f t="shared" si="2"/>
        <v>-1606947.43</v>
      </c>
      <c r="I37" s="4">
        <f t="shared" si="3"/>
        <v>4351839.57</v>
      </c>
    </row>
    <row r="38" spans="2:9" x14ac:dyDescent="0.2">
      <c r="B38" s="16" t="s">
        <v>61</v>
      </c>
      <c r="C38" s="4">
        <v>202940</v>
      </c>
      <c r="D38" s="4">
        <v>185545.03</v>
      </c>
      <c r="E38" s="4">
        <v>0</v>
      </c>
      <c r="F38" s="4">
        <v>0</v>
      </c>
      <c r="G38" s="4">
        <v>0</v>
      </c>
      <c r="H38" s="4">
        <f t="shared" si="2"/>
        <v>185545.03</v>
      </c>
      <c r="I38" s="4">
        <f t="shared" si="3"/>
        <v>388485.03</v>
      </c>
    </row>
    <row r="39" spans="2:9" x14ac:dyDescent="0.2">
      <c r="B39" s="16" t="s">
        <v>62</v>
      </c>
      <c r="C39" s="4">
        <v>120440</v>
      </c>
      <c r="D39" s="4">
        <v>115830.91</v>
      </c>
      <c r="E39" s="4">
        <v>0</v>
      </c>
      <c r="F39" s="4">
        <v>0</v>
      </c>
      <c r="G39" s="4">
        <v>0</v>
      </c>
      <c r="H39" s="4">
        <f t="shared" si="2"/>
        <v>115830.91</v>
      </c>
      <c r="I39" s="4">
        <f t="shared" si="3"/>
        <v>236270.91</v>
      </c>
    </row>
    <row r="40" spans="2:9" x14ac:dyDescent="0.2">
      <c r="B40" s="16" t="s">
        <v>63</v>
      </c>
      <c r="C40" s="4">
        <v>233120</v>
      </c>
      <c r="D40" s="4">
        <v>0</v>
      </c>
      <c r="E40" s="4">
        <v>-52167.72</v>
      </c>
      <c r="F40" s="4">
        <v>0</v>
      </c>
      <c r="G40" s="4">
        <v>0</v>
      </c>
      <c r="H40" s="4">
        <f t="shared" si="2"/>
        <v>-52167.72</v>
      </c>
      <c r="I40" s="4">
        <f t="shared" si="3"/>
        <v>180952.28</v>
      </c>
    </row>
    <row r="41" spans="2:9" x14ac:dyDescent="0.2">
      <c r="B41" s="16" t="s">
        <v>64</v>
      </c>
      <c r="C41" s="4">
        <v>4759296</v>
      </c>
      <c r="D41" s="4">
        <v>1152039.99</v>
      </c>
      <c r="E41" s="4">
        <v>0</v>
      </c>
      <c r="F41" s="4">
        <v>0</v>
      </c>
      <c r="G41" s="4">
        <v>0</v>
      </c>
      <c r="H41" s="4">
        <f t="shared" si="2"/>
        <v>1152039.99</v>
      </c>
      <c r="I41" s="4">
        <f t="shared" si="3"/>
        <v>5911335.9900000002</v>
      </c>
    </row>
    <row r="42" spans="2:9" x14ac:dyDescent="0.2">
      <c r="B42" s="17" t="s">
        <v>65</v>
      </c>
      <c r="C42" s="3">
        <f>SUM(C43:C51)</f>
        <v>350000</v>
      </c>
      <c r="D42" s="3">
        <f t="shared" ref="D42:I42" si="6">SUM(D43:D51)</f>
        <v>0</v>
      </c>
      <c r="E42" s="3">
        <f t="shared" si="6"/>
        <v>-350000</v>
      </c>
      <c r="F42" s="3">
        <f t="shared" si="6"/>
        <v>0</v>
      </c>
      <c r="G42" s="3">
        <f t="shared" si="6"/>
        <v>0</v>
      </c>
      <c r="H42" s="3">
        <f t="shared" si="6"/>
        <v>-350000</v>
      </c>
      <c r="I42" s="3">
        <f t="shared" si="6"/>
        <v>0</v>
      </c>
    </row>
    <row r="43" spans="2:9" x14ac:dyDescent="0.2">
      <c r="B43" s="16" t="s">
        <v>66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f t="shared" si="3"/>
        <v>0</v>
      </c>
    </row>
    <row r="44" spans="2:9" x14ac:dyDescent="0.2">
      <c r="B44" s="16" t="s">
        <v>67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f t="shared" si="3"/>
        <v>0</v>
      </c>
    </row>
    <row r="45" spans="2:9" x14ac:dyDescent="0.2">
      <c r="B45" s="16" t="s">
        <v>68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f t="shared" si="3"/>
        <v>0</v>
      </c>
    </row>
    <row r="46" spans="2:9" x14ac:dyDescent="0.2">
      <c r="B46" s="16" t="s">
        <v>69</v>
      </c>
      <c r="C46" s="4">
        <v>350000</v>
      </c>
      <c r="D46" s="4">
        <v>0</v>
      </c>
      <c r="E46" s="4">
        <v>-350000</v>
      </c>
      <c r="F46" s="4">
        <v>0</v>
      </c>
      <c r="G46" s="4">
        <v>0</v>
      </c>
      <c r="H46" s="4">
        <f t="shared" si="2"/>
        <v>-350000</v>
      </c>
      <c r="I46" s="4">
        <f t="shared" si="3"/>
        <v>0</v>
      </c>
    </row>
    <row r="47" spans="2:9" x14ac:dyDescent="0.2">
      <c r="B47" s="16" t="s">
        <v>70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f t="shared" si="3"/>
        <v>0</v>
      </c>
    </row>
    <row r="48" spans="2:9" x14ac:dyDescent="0.2">
      <c r="B48" s="16" t="s">
        <v>71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f t="shared" si="3"/>
        <v>0</v>
      </c>
    </row>
    <row r="49" spans="2:9" x14ac:dyDescent="0.2">
      <c r="B49" s="16" t="s">
        <v>72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f t="shared" si="3"/>
        <v>0</v>
      </c>
    </row>
    <row r="50" spans="2:9" x14ac:dyDescent="0.2">
      <c r="B50" s="16" t="s">
        <v>73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f t="shared" si="3"/>
        <v>0</v>
      </c>
    </row>
    <row r="51" spans="2:9" x14ac:dyDescent="0.2">
      <c r="B51" s="16" t="s">
        <v>74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f t="shared" si="3"/>
        <v>0</v>
      </c>
    </row>
    <row r="52" spans="2:9" x14ac:dyDescent="0.2">
      <c r="B52" s="17" t="s">
        <v>75</v>
      </c>
      <c r="C52" s="3">
        <f>SUM(C53:C61)</f>
        <v>6756500</v>
      </c>
      <c r="D52" s="3">
        <f t="shared" ref="D52:I52" si="7">SUM(D53:D61)</f>
        <v>4545859.43</v>
      </c>
      <c r="E52" s="3">
        <f t="shared" si="7"/>
        <v>-15000</v>
      </c>
      <c r="F52" s="3">
        <f t="shared" si="7"/>
        <v>0</v>
      </c>
      <c r="G52" s="3">
        <f t="shared" si="7"/>
        <v>0</v>
      </c>
      <c r="H52" s="3">
        <f t="shared" si="7"/>
        <v>4530859.43</v>
      </c>
      <c r="I52" s="3">
        <f t="shared" si="7"/>
        <v>11287359.43</v>
      </c>
    </row>
    <row r="53" spans="2:9" x14ac:dyDescent="0.2">
      <c r="B53" s="16" t="s">
        <v>76</v>
      </c>
      <c r="C53" s="4">
        <v>691500</v>
      </c>
      <c r="D53" s="4">
        <v>155194.38</v>
      </c>
      <c r="E53" s="4">
        <v>0</v>
      </c>
      <c r="F53" s="4">
        <v>0</v>
      </c>
      <c r="G53" s="4">
        <v>0</v>
      </c>
      <c r="H53" s="4">
        <f t="shared" si="2"/>
        <v>155194.38</v>
      </c>
      <c r="I53" s="4">
        <f t="shared" si="3"/>
        <v>846694.38</v>
      </c>
    </row>
    <row r="54" spans="2:9" x14ac:dyDescent="0.2">
      <c r="B54" s="16" t="s">
        <v>77</v>
      </c>
      <c r="C54" s="4">
        <v>15000</v>
      </c>
      <c r="D54" s="4">
        <v>0</v>
      </c>
      <c r="E54" s="4">
        <v>-15000</v>
      </c>
      <c r="F54" s="4">
        <v>0</v>
      </c>
      <c r="G54" s="4">
        <v>0</v>
      </c>
      <c r="H54" s="4">
        <f t="shared" si="2"/>
        <v>-15000</v>
      </c>
      <c r="I54" s="4">
        <f t="shared" si="3"/>
        <v>0</v>
      </c>
    </row>
    <row r="55" spans="2:9" x14ac:dyDescent="0.2">
      <c r="B55" s="16" t="s">
        <v>78</v>
      </c>
      <c r="C55" s="4">
        <v>15000</v>
      </c>
      <c r="D55" s="4">
        <v>291543</v>
      </c>
      <c r="E55" s="4">
        <v>0</v>
      </c>
      <c r="F55" s="4">
        <v>0</v>
      </c>
      <c r="G55" s="4">
        <v>0</v>
      </c>
      <c r="H55" s="4">
        <f t="shared" si="2"/>
        <v>291543</v>
      </c>
      <c r="I55" s="4">
        <f t="shared" si="3"/>
        <v>306543</v>
      </c>
    </row>
    <row r="56" spans="2:9" x14ac:dyDescent="0.2">
      <c r="B56" s="16" t="s">
        <v>79</v>
      </c>
      <c r="C56" s="4">
        <v>595000</v>
      </c>
      <c r="D56" s="4">
        <v>2952151</v>
      </c>
      <c r="E56" s="4">
        <v>0</v>
      </c>
      <c r="F56" s="4">
        <v>0</v>
      </c>
      <c r="G56" s="4">
        <v>0</v>
      </c>
      <c r="H56" s="4">
        <f t="shared" si="2"/>
        <v>2952151</v>
      </c>
      <c r="I56" s="4">
        <f t="shared" si="3"/>
        <v>3547151</v>
      </c>
    </row>
    <row r="57" spans="2:9" x14ac:dyDescent="0.2">
      <c r="B57" s="16" t="s">
        <v>80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f t="shared" si="3"/>
        <v>0</v>
      </c>
    </row>
    <row r="58" spans="2:9" x14ac:dyDescent="0.2">
      <c r="B58" s="16" t="s">
        <v>81</v>
      </c>
      <c r="C58" s="4">
        <v>5440000</v>
      </c>
      <c r="D58" s="4">
        <v>1146971.05</v>
      </c>
      <c r="E58" s="4">
        <v>0</v>
      </c>
      <c r="F58" s="4">
        <v>0</v>
      </c>
      <c r="G58" s="4">
        <v>0</v>
      </c>
      <c r="H58" s="4">
        <f t="shared" si="2"/>
        <v>1146971.05</v>
      </c>
      <c r="I58" s="4">
        <f t="shared" si="3"/>
        <v>6586971.0499999998</v>
      </c>
    </row>
    <row r="59" spans="2:9" x14ac:dyDescent="0.2">
      <c r="B59" s="16" t="s">
        <v>82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"/>
        <v>0</v>
      </c>
      <c r="I59" s="4">
        <f t="shared" si="3"/>
        <v>0</v>
      </c>
    </row>
    <row r="60" spans="2:9" x14ac:dyDescent="0.2">
      <c r="B60" s="16" t="s">
        <v>83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f t="shared" si="3"/>
        <v>0</v>
      </c>
    </row>
    <row r="61" spans="2:9" x14ac:dyDescent="0.2">
      <c r="B61" s="16" t="s">
        <v>84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 t="shared" si="2"/>
        <v>0</v>
      </c>
      <c r="I61" s="4">
        <f t="shared" si="3"/>
        <v>0</v>
      </c>
    </row>
    <row r="62" spans="2:9" x14ac:dyDescent="0.2">
      <c r="B62" s="17" t="s">
        <v>85</v>
      </c>
      <c r="C62" s="3">
        <f>SUM(C63:C65)</f>
        <v>16695000</v>
      </c>
      <c r="D62" s="3">
        <f t="shared" ref="D62:I62" si="8">SUM(D63:D65)</f>
        <v>11194969.199999999</v>
      </c>
      <c r="E62" s="3">
        <f t="shared" si="8"/>
        <v>0</v>
      </c>
      <c r="F62" s="3">
        <f t="shared" si="8"/>
        <v>0</v>
      </c>
      <c r="G62" s="3">
        <f t="shared" si="8"/>
        <v>0</v>
      </c>
      <c r="H62" s="3">
        <f t="shared" si="8"/>
        <v>11194969.199999999</v>
      </c>
      <c r="I62" s="3">
        <f t="shared" si="8"/>
        <v>27889969.199999999</v>
      </c>
    </row>
    <row r="63" spans="2:9" x14ac:dyDescent="0.2">
      <c r="B63" s="16" t="s">
        <v>86</v>
      </c>
      <c r="C63" s="4">
        <v>16695000</v>
      </c>
      <c r="D63" s="4">
        <v>11194969.199999999</v>
      </c>
      <c r="E63" s="4">
        <v>0</v>
      </c>
      <c r="F63" s="4">
        <v>0</v>
      </c>
      <c r="G63" s="4">
        <v>0</v>
      </c>
      <c r="H63" s="4">
        <f t="shared" si="2"/>
        <v>11194969.199999999</v>
      </c>
      <c r="I63" s="4">
        <f t="shared" si="3"/>
        <v>27889969.199999999</v>
      </c>
    </row>
    <row r="64" spans="2:9" x14ac:dyDescent="0.2">
      <c r="B64" s="16" t="s">
        <v>87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f t="shared" si="2"/>
        <v>0</v>
      </c>
      <c r="I64" s="4">
        <f t="shared" si="3"/>
        <v>0</v>
      </c>
    </row>
    <row r="65" spans="2:9" x14ac:dyDescent="0.2">
      <c r="B65" s="16" t="s">
        <v>88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 t="shared" si="2"/>
        <v>0</v>
      </c>
      <c r="I65" s="4">
        <f t="shared" si="3"/>
        <v>0</v>
      </c>
    </row>
    <row r="66" spans="2:9" x14ac:dyDescent="0.2">
      <c r="B66" s="17" t="s">
        <v>89</v>
      </c>
      <c r="C66" s="3">
        <f>SUM(C67:C73)</f>
        <v>944000</v>
      </c>
      <c r="D66" s="3">
        <f t="shared" ref="D66:I66" si="9">SUM(D67:D73)</f>
        <v>0</v>
      </c>
      <c r="E66" s="3">
        <f t="shared" si="9"/>
        <v>-944000</v>
      </c>
      <c r="F66" s="3">
        <f t="shared" si="9"/>
        <v>0</v>
      </c>
      <c r="G66" s="3">
        <f t="shared" si="9"/>
        <v>0</v>
      </c>
      <c r="H66" s="3">
        <f t="shared" si="9"/>
        <v>-944000</v>
      </c>
      <c r="I66" s="3">
        <f t="shared" si="9"/>
        <v>0</v>
      </c>
    </row>
    <row r="67" spans="2:9" x14ac:dyDescent="0.2">
      <c r="B67" s="16" t="s">
        <v>90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2"/>
        <v>0</v>
      </c>
      <c r="I67" s="4">
        <f t="shared" si="3"/>
        <v>0</v>
      </c>
    </row>
    <row r="68" spans="2:9" x14ac:dyDescent="0.2">
      <c r="B68" s="16" t="s">
        <v>91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"/>
        <v>0</v>
      </c>
      <c r="I68" s="4">
        <f t="shared" si="3"/>
        <v>0</v>
      </c>
    </row>
    <row r="69" spans="2:9" x14ac:dyDescent="0.2">
      <c r="B69" s="16" t="s">
        <v>92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"/>
        <v>0</v>
      </c>
      <c r="I69" s="4">
        <f t="shared" si="3"/>
        <v>0</v>
      </c>
    </row>
    <row r="70" spans="2:9" x14ac:dyDescent="0.2">
      <c r="B70" s="16" t="s">
        <v>93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"/>
        <v>0</v>
      </c>
      <c r="I70" s="4">
        <f t="shared" si="3"/>
        <v>0</v>
      </c>
    </row>
    <row r="71" spans="2:9" x14ac:dyDescent="0.2">
      <c r="B71" s="16" t="s">
        <v>94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"/>
        <v>0</v>
      </c>
      <c r="I71" s="4">
        <f t="shared" si="3"/>
        <v>0</v>
      </c>
    </row>
    <row r="72" spans="2:9" x14ac:dyDescent="0.2">
      <c r="B72" s="16" t="s">
        <v>95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"/>
        <v>0</v>
      </c>
      <c r="I72" s="4">
        <f t="shared" si="3"/>
        <v>0</v>
      </c>
    </row>
    <row r="73" spans="2:9" x14ac:dyDescent="0.2">
      <c r="B73" s="16" t="s">
        <v>96</v>
      </c>
      <c r="C73" s="4">
        <v>944000</v>
      </c>
      <c r="D73" s="4">
        <v>0</v>
      </c>
      <c r="E73" s="4">
        <v>-944000</v>
      </c>
      <c r="F73" s="4">
        <v>0</v>
      </c>
      <c r="G73" s="4">
        <v>0</v>
      </c>
      <c r="H73" s="4">
        <f t="shared" si="2"/>
        <v>-944000</v>
      </c>
      <c r="I73" s="4">
        <f t="shared" si="3"/>
        <v>0</v>
      </c>
    </row>
    <row r="74" spans="2:9" x14ac:dyDescent="0.2">
      <c r="B74" s="17" t="s">
        <v>97</v>
      </c>
      <c r="C74" s="3">
        <f>SUM(C75:C77)</f>
        <v>0</v>
      </c>
      <c r="D74" s="3">
        <f t="shared" ref="D74:I74" si="10">SUM(D75:D77)</f>
        <v>7485809.5599999996</v>
      </c>
      <c r="E74" s="3">
        <f t="shared" si="10"/>
        <v>0</v>
      </c>
      <c r="F74" s="3">
        <f t="shared" si="10"/>
        <v>0</v>
      </c>
      <c r="G74" s="3">
        <f t="shared" si="10"/>
        <v>0</v>
      </c>
      <c r="H74" s="3">
        <f t="shared" si="10"/>
        <v>7485809.5599999996</v>
      </c>
      <c r="I74" s="3">
        <f t="shared" si="10"/>
        <v>7485809.5599999996</v>
      </c>
    </row>
    <row r="75" spans="2:9" x14ac:dyDescent="0.2">
      <c r="B75" s="16" t="s">
        <v>98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si="2"/>
        <v>0</v>
      </c>
      <c r="I75" s="4">
        <f t="shared" si="3"/>
        <v>0</v>
      </c>
    </row>
    <row r="76" spans="2:9" x14ac:dyDescent="0.2">
      <c r="B76" s="16" t="s">
        <v>99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"/>
        <v>0</v>
      </c>
      <c r="I76" s="4">
        <f t="shared" si="3"/>
        <v>0</v>
      </c>
    </row>
    <row r="77" spans="2:9" x14ac:dyDescent="0.2">
      <c r="B77" s="16" t="s">
        <v>100</v>
      </c>
      <c r="C77" s="4">
        <v>0</v>
      </c>
      <c r="D77" s="4">
        <v>7485809.5599999996</v>
      </c>
      <c r="E77" s="4">
        <v>0</v>
      </c>
      <c r="F77" s="4">
        <v>0</v>
      </c>
      <c r="G77" s="4">
        <v>0</v>
      </c>
      <c r="H77" s="4">
        <f t="shared" si="2"/>
        <v>7485809.5599999996</v>
      </c>
      <c r="I77" s="72">
        <v>7485809.5599999996</v>
      </c>
    </row>
    <row r="78" spans="2:9" x14ac:dyDescent="0.2">
      <c r="B78" s="17" t="s">
        <v>101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102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si="2"/>
        <v>0</v>
      </c>
      <c r="I79" s="3">
        <v>0</v>
      </c>
    </row>
    <row r="80" spans="2:9" x14ac:dyDescent="0.2">
      <c r="B80" s="16" t="s">
        <v>103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ref="H80:H85" si="11">D80+E80+F80+G80</f>
        <v>0</v>
      </c>
      <c r="I80" s="4">
        <f t="shared" ref="I80:I85" si="12">C80+H80</f>
        <v>0</v>
      </c>
    </row>
    <row r="81" spans="2:9" x14ac:dyDescent="0.2">
      <c r="B81" s="16" t="s">
        <v>104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1"/>
        <v>0</v>
      </c>
      <c r="I81" s="4">
        <f t="shared" si="12"/>
        <v>0</v>
      </c>
    </row>
    <row r="82" spans="2:9" x14ac:dyDescent="0.2">
      <c r="B82" s="16" t="s">
        <v>105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1"/>
        <v>0</v>
      </c>
      <c r="I82" s="4">
        <f t="shared" si="12"/>
        <v>0</v>
      </c>
    </row>
    <row r="83" spans="2:9" x14ac:dyDescent="0.2">
      <c r="B83" s="16" t="s">
        <v>106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1"/>
        <v>0</v>
      </c>
      <c r="I83" s="4">
        <f t="shared" si="12"/>
        <v>0</v>
      </c>
    </row>
    <row r="84" spans="2:9" x14ac:dyDescent="0.2">
      <c r="B84" s="16" t="s">
        <v>107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1"/>
        <v>0</v>
      </c>
      <c r="I84" s="4">
        <f t="shared" si="12"/>
        <v>0</v>
      </c>
    </row>
    <row r="85" spans="2:9" x14ac:dyDescent="0.2">
      <c r="B85" s="16" t="s">
        <v>108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11"/>
        <v>0</v>
      </c>
      <c r="I85" s="4">
        <f t="shared" si="12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109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f t="shared" ref="I87:I141" si="13">C87+D87-E87+F87-G87</f>
        <v>0</v>
      </c>
    </row>
    <row r="88" spans="2:9" x14ac:dyDescent="0.2">
      <c r="B88" s="17" t="s">
        <v>37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f t="shared" si="13"/>
        <v>0</v>
      </c>
    </row>
    <row r="89" spans="2:9" x14ac:dyDescent="0.2">
      <c r="B89" s="16" t="s">
        <v>38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f t="shared" si="13"/>
        <v>0</v>
      </c>
    </row>
    <row r="90" spans="2:9" x14ac:dyDescent="0.2">
      <c r="B90" s="16" t="s">
        <v>39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f t="shared" si="13"/>
        <v>0</v>
      </c>
    </row>
    <row r="91" spans="2:9" x14ac:dyDescent="0.2">
      <c r="B91" s="16" t="s">
        <v>40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f t="shared" si="13"/>
        <v>0</v>
      </c>
    </row>
    <row r="92" spans="2:9" x14ac:dyDescent="0.2">
      <c r="B92" s="16" t="s">
        <v>41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f t="shared" si="13"/>
        <v>0</v>
      </c>
    </row>
    <row r="93" spans="2:9" x14ac:dyDescent="0.2">
      <c r="B93" s="16" t="s">
        <v>42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f t="shared" si="13"/>
        <v>0</v>
      </c>
    </row>
    <row r="94" spans="2:9" x14ac:dyDescent="0.2">
      <c r="B94" s="16" t="s">
        <v>43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f t="shared" si="13"/>
        <v>0</v>
      </c>
    </row>
    <row r="95" spans="2:9" x14ac:dyDescent="0.2">
      <c r="B95" s="16" t="s">
        <v>44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f t="shared" si="13"/>
        <v>0</v>
      </c>
    </row>
    <row r="96" spans="2:9" x14ac:dyDescent="0.2">
      <c r="B96" s="17" t="s">
        <v>45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f t="shared" si="13"/>
        <v>0</v>
      </c>
    </row>
    <row r="97" spans="2:9" x14ac:dyDescent="0.2">
      <c r="B97" s="16" t="s">
        <v>46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f t="shared" si="13"/>
        <v>0</v>
      </c>
    </row>
    <row r="98" spans="2:9" x14ac:dyDescent="0.2">
      <c r="B98" s="16" t="s">
        <v>47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f t="shared" si="13"/>
        <v>0</v>
      </c>
    </row>
    <row r="99" spans="2:9" x14ac:dyDescent="0.2">
      <c r="B99" s="16" t="s">
        <v>48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f t="shared" si="13"/>
        <v>0</v>
      </c>
    </row>
    <row r="100" spans="2:9" x14ac:dyDescent="0.2">
      <c r="B100" s="16" t="s">
        <v>49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f t="shared" si="13"/>
        <v>0</v>
      </c>
    </row>
    <row r="101" spans="2:9" x14ac:dyDescent="0.2">
      <c r="B101" s="18" t="s">
        <v>50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f t="shared" si="13"/>
        <v>0</v>
      </c>
    </row>
    <row r="102" spans="2:9" x14ac:dyDescent="0.2">
      <c r="B102" s="16" t="s">
        <v>51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f t="shared" si="13"/>
        <v>0</v>
      </c>
    </row>
    <row r="103" spans="2:9" x14ac:dyDescent="0.2">
      <c r="B103" s="16" t="s">
        <v>52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f t="shared" si="13"/>
        <v>0</v>
      </c>
    </row>
    <row r="104" spans="2:9" x14ac:dyDescent="0.2">
      <c r="B104" s="16" t="s">
        <v>53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f t="shared" si="13"/>
        <v>0</v>
      </c>
    </row>
    <row r="105" spans="2:9" x14ac:dyDescent="0.2">
      <c r="B105" s="16" t="s">
        <v>54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f t="shared" si="13"/>
        <v>0</v>
      </c>
    </row>
    <row r="106" spans="2:9" x14ac:dyDescent="0.2">
      <c r="B106" s="17" t="s">
        <v>55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f t="shared" si="13"/>
        <v>0</v>
      </c>
    </row>
    <row r="107" spans="2:9" x14ac:dyDescent="0.2">
      <c r="B107" s="16" t="s">
        <v>56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f t="shared" si="13"/>
        <v>0</v>
      </c>
    </row>
    <row r="108" spans="2:9" x14ac:dyDescent="0.2">
      <c r="B108" s="16" t="s">
        <v>57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f t="shared" si="13"/>
        <v>0</v>
      </c>
    </row>
    <row r="109" spans="2:9" x14ac:dyDescent="0.2">
      <c r="B109" s="16" t="s">
        <v>58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f t="shared" si="13"/>
        <v>0</v>
      </c>
    </row>
    <row r="110" spans="2:9" x14ac:dyDescent="0.2">
      <c r="B110" s="16" t="s">
        <v>59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f t="shared" si="13"/>
        <v>0</v>
      </c>
    </row>
    <row r="111" spans="2:9" x14ac:dyDescent="0.2">
      <c r="B111" s="16" t="s">
        <v>60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f t="shared" si="13"/>
        <v>0</v>
      </c>
    </row>
    <row r="112" spans="2:9" x14ac:dyDescent="0.2">
      <c r="B112" s="16" t="s">
        <v>61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f t="shared" si="13"/>
        <v>0</v>
      </c>
    </row>
    <row r="113" spans="2:9" x14ac:dyDescent="0.2">
      <c r="B113" s="16" t="s">
        <v>62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f t="shared" si="13"/>
        <v>0</v>
      </c>
    </row>
    <row r="114" spans="2:9" x14ac:dyDescent="0.2">
      <c r="B114" s="16" t="s">
        <v>63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f t="shared" si="13"/>
        <v>0</v>
      </c>
    </row>
    <row r="115" spans="2:9" x14ac:dyDescent="0.2">
      <c r="B115" s="16" t="s">
        <v>64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f t="shared" si="13"/>
        <v>0</v>
      </c>
    </row>
    <row r="116" spans="2:9" x14ac:dyDescent="0.2">
      <c r="B116" s="17" t="s">
        <v>65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f t="shared" si="13"/>
        <v>0</v>
      </c>
    </row>
    <row r="117" spans="2:9" x14ac:dyDescent="0.2">
      <c r="B117" s="16" t="s">
        <v>66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f t="shared" si="13"/>
        <v>0</v>
      </c>
    </row>
    <row r="118" spans="2:9" x14ac:dyDescent="0.2">
      <c r="B118" s="16" t="s">
        <v>67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f t="shared" si="13"/>
        <v>0</v>
      </c>
    </row>
    <row r="119" spans="2:9" x14ac:dyDescent="0.2">
      <c r="B119" s="16" t="s">
        <v>68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f t="shared" si="13"/>
        <v>0</v>
      </c>
    </row>
    <row r="120" spans="2:9" x14ac:dyDescent="0.2">
      <c r="B120" s="16" t="s">
        <v>69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f t="shared" si="13"/>
        <v>0</v>
      </c>
    </row>
    <row r="121" spans="2:9" x14ac:dyDescent="0.2">
      <c r="B121" s="16" t="s">
        <v>70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f t="shared" si="13"/>
        <v>0</v>
      </c>
    </row>
    <row r="122" spans="2:9" x14ac:dyDescent="0.2">
      <c r="B122" s="16" t="s">
        <v>71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f t="shared" si="13"/>
        <v>0</v>
      </c>
    </row>
    <row r="123" spans="2:9" x14ac:dyDescent="0.2">
      <c r="B123" s="16" t="s">
        <v>72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f t="shared" si="13"/>
        <v>0</v>
      </c>
    </row>
    <row r="124" spans="2:9" x14ac:dyDescent="0.2">
      <c r="B124" s="16" t="s">
        <v>73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f t="shared" si="13"/>
        <v>0</v>
      </c>
    </row>
    <row r="125" spans="2:9" x14ac:dyDescent="0.2">
      <c r="B125" s="16" t="s">
        <v>74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f t="shared" si="13"/>
        <v>0</v>
      </c>
    </row>
    <row r="126" spans="2:9" x14ac:dyDescent="0.2">
      <c r="B126" s="17" t="s">
        <v>75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f t="shared" si="13"/>
        <v>0</v>
      </c>
    </row>
    <row r="127" spans="2:9" x14ac:dyDescent="0.2">
      <c r="B127" s="16" t="s">
        <v>76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f t="shared" si="13"/>
        <v>0</v>
      </c>
    </row>
    <row r="128" spans="2:9" x14ac:dyDescent="0.2">
      <c r="B128" s="16" t="s">
        <v>77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f t="shared" si="13"/>
        <v>0</v>
      </c>
    </row>
    <row r="129" spans="2:9" x14ac:dyDescent="0.2">
      <c r="B129" s="16" t="s">
        <v>78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f t="shared" si="13"/>
        <v>0</v>
      </c>
    </row>
    <row r="130" spans="2:9" x14ac:dyDescent="0.2">
      <c r="B130" s="16" t="s">
        <v>79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f t="shared" si="13"/>
        <v>0</v>
      </c>
    </row>
    <row r="131" spans="2:9" x14ac:dyDescent="0.2">
      <c r="B131" s="16" t="s">
        <v>80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f t="shared" si="13"/>
        <v>0</v>
      </c>
    </row>
    <row r="132" spans="2:9" x14ac:dyDescent="0.2">
      <c r="B132" s="16" t="s">
        <v>81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f t="shared" si="13"/>
        <v>0</v>
      </c>
    </row>
    <row r="133" spans="2:9" x14ac:dyDescent="0.2">
      <c r="B133" s="16" t="s">
        <v>82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f t="shared" si="13"/>
        <v>0</v>
      </c>
    </row>
    <row r="134" spans="2:9" x14ac:dyDescent="0.2">
      <c r="B134" s="16" t="s">
        <v>83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f t="shared" si="13"/>
        <v>0</v>
      </c>
    </row>
    <row r="135" spans="2:9" x14ac:dyDescent="0.2">
      <c r="B135" s="16" t="s">
        <v>84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f t="shared" si="13"/>
        <v>0</v>
      </c>
    </row>
    <row r="136" spans="2:9" x14ac:dyDescent="0.2">
      <c r="B136" s="17" t="s">
        <v>85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f t="shared" si="13"/>
        <v>0</v>
      </c>
    </row>
    <row r="137" spans="2:9" x14ac:dyDescent="0.2">
      <c r="B137" s="16" t="s">
        <v>86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f t="shared" si="13"/>
        <v>0</v>
      </c>
    </row>
    <row r="138" spans="2:9" x14ac:dyDescent="0.2">
      <c r="B138" s="16" t="s">
        <v>87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f t="shared" si="13"/>
        <v>0</v>
      </c>
    </row>
    <row r="139" spans="2:9" x14ac:dyDescent="0.2">
      <c r="B139" s="16" t="s">
        <v>88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f t="shared" si="13"/>
        <v>0</v>
      </c>
    </row>
    <row r="140" spans="2:9" x14ac:dyDescent="0.2">
      <c r="B140" s="17" t="s">
        <v>89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f t="shared" si="13"/>
        <v>0</v>
      </c>
    </row>
    <row r="141" spans="2:9" x14ac:dyDescent="0.2">
      <c r="B141" s="16" t="s">
        <v>90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f t="shared" si="13"/>
        <v>0</v>
      </c>
    </row>
    <row r="142" spans="2:9" x14ac:dyDescent="0.2">
      <c r="B142" s="16" t="s">
        <v>91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f t="shared" ref="I142:I158" si="14">C142+D142-E142+F142-G142</f>
        <v>0</v>
      </c>
    </row>
    <row r="143" spans="2:9" x14ac:dyDescent="0.2">
      <c r="B143" s="16" t="s">
        <v>92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f t="shared" si="14"/>
        <v>0</v>
      </c>
    </row>
    <row r="144" spans="2:9" x14ac:dyDescent="0.2">
      <c r="B144" s="16" t="s">
        <v>93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f t="shared" si="14"/>
        <v>0</v>
      </c>
    </row>
    <row r="145" spans="2:9" x14ac:dyDescent="0.2">
      <c r="B145" s="16" t="s">
        <v>94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f t="shared" si="14"/>
        <v>0</v>
      </c>
    </row>
    <row r="146" spans="2:9" x14ac:dyDescent="0.2">
      <c r="B146" s="16" t="s">
        <v>95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f t="shared" si="14"/>
        <v>0</v>
      </c>
    </row>
    <row r="147" spans="2:9" x14ac:dyDescent="0.2">
      <c r="B147" s="16" t="s">
        <v>96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f t="shared" si="14"/>
        <v>0</v>
      </c>
    </row>
    <row r="148" spans="2:9" x14ac:dyDescent="0.2">
      <c r="B148" s="17" t="s">
        <v>97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f t="shared" si="14"/>
        <v>0</v>
      </c>
    </row>
    <row r="149" spans="2:9" x14ac:dyDescent="0.2">
      <c r="B149" s="16" t="s">
        <v>98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f t="shared" si="14"/>
        <v>0</v>
      </c>
    </row>
    <row r="150" spans="2:9" x14ac:dyDescent="0.2">
      <c r="B150" s="16" t="s">
        <v>99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f t="shared" si="14"/>
        <v>0</v>
      </c>
    </row>
    <row r="151" spans="2:9" x14ac:dyDescent="0.2">
      <c r="B151" s="16" t="s">
        <v>100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f t="shared" si="14"/>
        <v>0</v>
      </c>
    </row>
    <row r="152" spans="2:9" x14ac:dyDescent="0.2">
      <c r="B152" s="17" t="s">
        <v>101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f t="shared" si="14"/>
        <v>0</v>
      </c>
    </row>
    <row r="153" spans="2:9" x14ac:dyDescent="0.2">
      <c r="B153" s="16" t="s">
        <v>102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f t="shared" si="14"/>
        <v>0</v>
      </c>
    </row>
    <row r="154" spans="2:9" x14ac:dyDescent="0.2">
      <c r="B154" s="16" t="s">
        <v>103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f t="shared" si="14"/>
        <v>0</v>
      </c>
    </row>
    <row r="155" spans="2:9" x14ac:dyDescent="0.2">
      <c r="B155" s="16" t="s">
        <v>104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f t="shared" si="14"/>
        <v>0</v>
      </c>
    </row>
    <row r="156" spans="2:9" x14ac:dyDescent="0.2">
      <c r="B156" s="18" t="s">
        <v>105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f t="shared" si="14"/>
        <v>0</v>
      </c>
    </row>
    <row r="157" spans="2:9" x14ac:dyDescent="0.2">
      <c r="B157" s="16" t="s">
        <v>106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f t="shared" si="14"/>
        <v>0</v>
      </c>
    </row>
    <row r="158" spans="2:9" x14ac:dyDescent="0.2">
      <c r="B158" s="16" t="s">
        <v>107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f t="shared" si="14"/>
        <v>0</v>
      </c>
    </row>
    <row r="159" spans="2:9" x14ac:dyDescent="0.2">
      <c r="B159" s="16" t="s">
        <v>108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110</v>
      </c>
      <c r="C161" s="6">
        <f>C13+C87</f>
        <v>126481000</v>
      </c>
      <c r="D161" s="6">
        <f t="shared" ref="D161:I161" si="15">D13+D87</f>
        <v>30981700.489999998</v>
      </c>
      <c r="E161" s="6">
        <f t="shared" si="15"/>
        <v>-6359172.3200000003</v>
      </c>
      <c r="F161" s="6">
        <f t="shared" si="15"/>
        <v>0</v>
      </c>
      <c r="G161" s="6">
        <f t="shared" si="15"/>
        <v>0</v>
      </c>
      <c r="H161" s="6">
        <f t="shared" si="15"/>
        <v>24622528.169999998</v>
      </c>
      <c r="I161" s="6">
        <f t="shared" si="15"/>
        <v>151103528.17000002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5"/>
  <sheetViews>
    <sheetView showGridLines="0" workbookViewId="0">
      <selection activeCell="C35" sqref="C3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6" width="16.83203125" style="1" customWidth="1"/>
    <col min="7" max="16384" width="12" style="1"/>
  </cols>
  <sheetData>
    <row r="1" spans="1:6" x14ac:dyDescent="0.2">
      <c r="B1" s="76" t="str">
        <f>'Notas de Disciplina Financiera'!A1</f>
        <v>Sistema Municipal de Agua Potable, Alcantarillado y Saneamiento de Dolores Hidalgo (SIMAPAS)</v>
      </c>
      <c r="C1" s="76"/>
      <c r="D1" s="76"/>
      <c r="E1" s="39" t="s">
        <v>0</v>
      </c>
      <c r="F1" s="40">
        <f>'Notas de Disciplina Financiera'!D1</f>
        <v>2024</v>
      </c>
    </row>
    <row r="2" spans="1:6" x14ac:dyDescent="0.2">
      <c r="B2" s="76" t="s">
        <v>1</v>
      </c>
      <c r="C2" s="76"/>
      <c r="D2" s="76"/>
      <c r="E2" s="39" t="s">
        <v>2</v>
      </c>
      <c r="F2" s="40" t="str">
        <f>'Notas de Disciplina Financiera'!D2</f>
        <v>Trimestral</v>
      </c>
    </row>
    <row r="3" spans="1:6" x14ac:dyDescent="0.2">
      <c r="B3" s="76" t="str">
        <f>'Notas de Disciplina Financiera'!A3</f>
        <v>Correspondiente del 1 de Enero al 31 de Diciembre de 2024</v>
      </c>
      <c r="C3" s="76"/>
      <c r="D3" s="76"/>
      <c r="E3" s="39" t="s">
        <v>4</v>
      </c>
      <c r="F3" s="40">
        <f>'Notas de Disciplina Financiera'!D3</f>
        <v>1</v>
      </c>
    </row>
    <row r="5" spans="1:6" ht="12" thickBot="1" x14ac:dyDescent="0.25">
      <c r="C5" s="42" t="s">
        <v>111</v>
      </c>
    </row>
    <row r="6" spans="1:6" x14ac:dyDescent="0.2">
      <c r="B6" s="85" t="str">
        <f>B1</f>
        <v>Sistema Municipal de Agua Potable, Alcantarillado y Saneamiento de Dolores Hidalgo (SIMAPAS)</v>
      </c>
      <c r="C6" s="86"/>
      <c r="D6" s="86"/>
      <c r="E6" s="86"/>
      <c r="F6" s="87"/>
    </row>
    <row r="7" spans="1:6" x14ac:dyDescent="0.2">
      <c r="B7" s="88" t="s">
        <v>112</v>
      </c>
      <c r="C7" s="89"/>
      <c r="D7" s="89"/>
      <c r="E7" s="89"/>
      <c r="F7" s="90"/>
    </row>
    <row r="8" spans="1:6" x14ac:dyDescent="0.2">
      <c r="B8" s="91" t="s">
        <v>113</v>
      </c>
      <c r="C8" s="92"/>
      <c r="D8" s="92"/>
      <c r="E8" s="92"/>
      <c r="F8" s="93"/>
    </row>
    <row r="9" spans="1:6" ht="22.5" x14ac:dyDescent="0.2">
      <c r="B9" s="83" t="s">
        <v>114</v>
      </c>
      <c r="C9" s="84" t="s">
        <v>115</v>
      </c>
      <c r="D9" s="66" t="s">
        <v>116</v>
      </c>
      <c r="E9" s="66" t="s">
        <v>117</v>
      </c>
      <c r="F9" s="67" t="s">
        <v>118</v>
      </c>
    </row>
    <row r="10" spans="1:6" x14ac:dyDescent="0.2">
      <c r="A10" s="41"/>
      <c r="B10" s="83"/>
      <c r="C10" s="84"/>
      <c r="D10" s="66" t="s">
        <v>119</v>
      </c>
      <c r="E10" s="66" t="s">
        <v>120</v>
      </c>
      <c r="F10" s="67" t="s">
        <v>121</v>
      </c>
    </row>
    <row r="11" spans="1:6" x14ac:dyDescent="0.2">
      <c r="B11" s="51"/>
      <c r="C11" s="52" t="s">
        <v>122</v>
      </c>
      <c r="D11" s="53">
        <f>SUM(D12:D20)</f>
        <v>124600422.21000001</v>
      </c>
      <c r="E11" s="53">
        <f t="shared" ref="E11:F11" si="0">SUM(E12:E20)</f>
        <v>119709206.98999999</v>
      </c>
      <c r="F11" s="54">
        <f t="shared" si="0"/>
        <v>4891215.2200000063</v>
      </c>
    </row>
    <row r="12" spans="1:6" x14ac:dyDescent="0.2">
      <c r="B12" s="55">
        <v>1000</v>
      </c>
      <c r="C12" s="56" t="s">
        <v>123</v>
      </c>
      <c r="D12" s="57">
        <v>52873988.590000004</v>
      </c>
      <c r="E12" s="57">
        <v>51850548.189999998</v>
      </c>
      <c r="F12" s="58">
        <f>D12-E12</f>
        <v>1023440.400000006</v>
      </c>
    </row>
    <row r="13" spans="1:6" x14ac:dyDescent="0.2">
      <c r="B13" s="55">
        <v>2000</v>
      </c>
      <c r="C13" s="56" t="s">
        <v>124</v>
      </c>
      <c r="D13" s="57">
        <v>13435667.58</v>
      </c>
      <c r="E13" s="57">
        <v>13135504.6</v>
      </c>
      <c r="F13" s="58">
        <f t="shared" ref="F13:F20" si="1">D13-E13</f>
        <v>300162.98000000045</v>
      </c>
    </row>
    <row r="14" spans="1:6" x14ac:dyDescent="0.2">
      <c r="B14" s="55">
        <v>3000</v>
      </c>
      <c r="C14" s="56" t="s">
        <v>125</v>
      </c>
      <c r="D14" s="57">
        <v>31177116.620000001</v>
      </c>
      <c r="E14" s="57">
        <v>29079043.43</v>
      </c>
      <c r="F14" s="58">
        <f t="shared" si="1"/>
        <v>2098073.1900000013</v>
      </c>
    </row>
    <row r="15" spans="1:6" x14ac:dyDescent="0.2">
      <c r="B15" s="55">
        <v>4000</v>
      </c>
      <c r="C15" s="56" t="s">
        <v>126</v>
      </c>
      <c r="D15" s="57">
        <v>0</v>
      </c>
      <c r="E15" s="57">
        <v>0</v>
      </c>
      <c r="F15" s="58">
        <f t="shared" si="1"/>
        <v>0</v>
      </c>
    </row>
    <row r="16" spans="1:6" x14ac:dyDescent="0.2">
      <c r="B16" s="55">
        <v>5000</v>
      </c>
      <c r="C16" s="56" t="s">
        <v>127</v>
      </c>
      <c r="D16" s="57">
        <v>8604118.5999999996</v>
      </c>
      <c r="E16" s="57">
        <v>8592912.5700000003</v>
      </c>
      <c r="F16" s="58">
        <f t="shared" si="1"/>
        <v>11206.029999999329</v>
      </c>
    </row>
    <row r="17" spans="2:6" x14ac:dyDescent="0.2">
      <c r="B17" s="55">
        <v>6000</v>
      </c>
      <c r="C17" s="56" t="s">
        <v>128</v>
      </c>
      <c r="D17" s="57">
        <v>11023721.26</v>
      </c>
      <c r="E17" s="57">
        <v>9565388.6400000006</v>
      </c>
      <c r="F17" s="58">
        <f t="shared" si="1"/>
        <v>1458332.6199999992</v>
      </c>
    </row>
    <row r="18" spans="2:6" x14ac:dyDescent="0.2">
      <c r="B18" s="55">
        <v>7000</v>
      </c>
      <c r="C18" s="56" t="s">
        <v>129</v>
      </c>
      <c r="D18" s="57">
        <v>0</v>
      </c>
      <c r="E18" s="57">
        <v>0</v>
      </c>
      <c r="F18" s="58">
        <f t="shared" si="1"/>
        <v>0</v>
      </c>
    </row>
    <row r="19" spans="2:6" x14ac:dyDescent="0.2">
      <c r="B19" s="55">
        <v>8000</v>
      </c>
      <c r="C19" s="56" t="s">
        <v>130</v>
      </c>
      <c r="D19" s="57">
        <v>7485809.5599999996</v>
      </c>
      <c r="E19" s="57">
        <v>7485809.5599999996</v>
      </c>
      <c r="F19" s="58">
        <f t="shared" si="1"/>
        <v>0</v>
      </c>
    </row>
    <row r="20" spans="2:6" x14ac:dyDescent="0.2">
      <c r="B20" s="55">
        <v>9000</v>
      </c>
      <c r="C20" s="56" t="s">
        <v>131</v>
      </c>
      <c r="D20" s="57">
        <v>0</v>
      </c>
      <c r="E20" s="57">
        <v>0</v>
      </c>
      <c r="F20" s="58">
        <f t="shared" si="1"/>
        <v>0</v>
      </c>
    </row>
    <row r="21" spans="2:6" x14ac:dyDescent="0.2">
      <c r="B21" s="55"/>
      <c r="C21" s="59" t="s">
        <v>132</v>
      </c>
      <c r="D21" s="60">
        <f>SUM(D22:D30)</f>
        <v>0</v>
      </c>
      <c r="E21" s="60">
        <f t="shared" ref="E21:F21" si="2">SUM(E22:E30)</f>
        <v>0</v>
      </c>
      <c r="F21" s="61">
        <f t="shared" si="2"/>
        <v>0</v>
      </c>
    </row>
    <row r="22" spans="2:6" x14ac:dyDescent="0.2">
      <c r="B22" s="55">
        <v>1000</v>
      </c>
      <c r="C22" s="56" t="s">
        <v>123</v>
      </c>
      <c r="D22" s="57">
        <v>0</v>
      </c>
      <c r="E22" s="57">
        <v>0</v>
      </c>
      <c r="F22" s="58">
        <v>0</v>
      </c>
    </row>
    <row r="23" spans="2:6" x14ac:dyDescent="0.2">
      <c r="B23" s="55">
        <v>2000</v>
      </c>
      <c r="C23" s="56" t="s">
        <v>124</v>
      </c>
      <c r="D23" s="57">
        <v>0</v>
      </c>
      <c r="E23" s="57">
        <v>0</v>
      </c>
      <c r="F23" s="58">
        <v>0</v>
      </c>
    </row>
    <row r="24" spans="2:6" x14ac:dyDescent="0.2">
      <c r="B24" s="55">
        <v>3000</v>
      </c>
      <c r="C24" s="56" t="s">
        <v>125</v>
      </c>
      <c r="D24" s="57">
        <v>0</v>
      </c>
      <c r="E24" s="57">
        <v>0</v>
      </c>
      <c r="F24" s="58">
        <v>0</v>
      </c>
    </row>
    <row r="25" spans="2:6" x14ac:dyDescent="0.2">
      <c r="B25" s="55">
        <v>4000</v>
      </c>
      <c r="C25" s="56" t="s">
        <v>126</v>
      </c>
      <c r="D25" s="57">
        <v>0</v>
      </c>
      <c r="E25" s="57">
        <v>0</v>
      </c>
      <c r="F25" s="58">
        <v>0</v>
      </c>
    </row>
    <row r="26" spans="2:6" x14ac:dyDescent="0.2">
      <c r="B26" s="55">
        <v>5000</v>
      </c>
      <c r="C26" s="56" t="s">
        <v>127</v>
      </c>
      <c r="D26" s="57">
        <v>0</v>
      </c>
      <c r="E26" s="57">
        <v>0</v>
      </c>
      <c r="F26" s="58">
        <v>0</v>
      </c>
    </row>
    <row r="27" spans="2:6" x14ac:dyDescent="0.2">
      <c r="B27" s="55">
        <v>6000</v>
      </c>
      <c r="C27" s="56" t="s">
        <v>128</v>
      </c>
      <c r="D27" s="57">
        <v>0</v>
      </c>
      <c r="E27" s="57">
        <v>0</v>
      </c>
      <c r="F27" s="58">
        <v>0</v>
      </c>
    </row>
    <row r="28" spans="2:6" x14ac:dyDescent="0.2">
      <c r="B28" s="55">
        <v>7000</v>
      </c>
      <c r="C28" s="56" t="s">
        <v>129</v>
      </c>
      <c r="D28" s="57">
        <v>0</v>
      </c>
      <c r="E28" s="57">
        <v>0</v>
      </c>
      <c r="F28" s="58">
        <v>0</v>
      </c>
    </row>
    <row r="29" spans="2:6" x14ac:dyDescent="0.2">
      <c r="B29" s="55">
        <v>8000</v>
      </c>
      <c r="C29" s="56" t="s">
        <v>130</v>
      </c>
      <c r="D29" s="57">
        <v>0</v>
      </c>
      <c r="E29" s="57">
        <v>0</v>
      </c>
      <c r="F29" s="58">
        <v>0</v>
      </c>
    </row>
    <row r="30" spans="2:6" x14ac:dyDescent="0.2">
      <c r="B30" s="62">
        <v>9000</v>
      </c>
      <c r="C30" s="63" t="s">
        <v>131</v>
      </c>
      <c r="D30" s="64">
        <v>0</v>
      </c>
      <c r="E30" s="64">
        <v>0</v>
      </c>
      <c r="F30" s="65">
        <v>0</v>
      </c>
    </row>
    <row r="31" spans="2:6" ht="12" thickBot="1" x14ac:dyDescent="0.25">
      <c r="B31" s="47"/>
      <c r="C31" s="48" t="s">
        <v>34</v>
      </c>
      <c r="D31" s="49">
        <f>D11+D21</f>
        <v>124600422.21000001</v>
      </c>
      <c r="E31" s="49">
        <f t="shared" ref="E31:F31" si="3">E11+E21</f>
        <v>119709206.98999999</v>
      </c>
      <c r="F31" s="50">
        <f t="shared" si="3"/>
        <v>4891215.2200000063</v>
      </c>
    </row>
    <row r="33" spans="3:3" x14ac:dyDescent="0.2">
      <c r="C33" s="69" t="s">
        <v>133</v>
      </c>
    </row>
    <row r="34" spans="3:3" x14ac:dyDescent="0.2">
      <c r="C34" s="68" t="s">
        <v>134</v>
      </c>
    </row>
    <row r="35" spans="3:3" x14ac:dyDescent="0.2">
      <c r="C35" s="73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2"/>
  <sheetViews>
    <sheetView showGridLines="0" workbookViewId="0">
      <selection activeCell="B13" sqref="B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Sistema Municipal de Agua Potable, Alcantarillado y Saneamiento de Dolores Hidalgo (SIMAPAS)</v>
      </c>
      <c r="C1" s="76"/>
      <c r="D1" s="76"/>
      <c r="E1" s="39" t="s">
        <v>0</v>
      </c>
      <c r="F1" s="40">
        <f>'Notas de Disciplina Financiera'!D1</f>
        <v>2024</v>
      </c>
    </row>
    <row r="2" spans="1:6" x14ac:dyDescent="0.2">
      <c r="B2" s="76" t="s">
        <v>1</v>
      </c>
      <c r="C2" s="76"/>
      <c r="D2" s="76"/>
      <c r="E2" s="39" t="s">
        <v>2</v>
      </c>
      <c r="F2" s="40" t="str">
        <f>'Notas de Disciplina Financiera'!D2</f>
        <v>Trimestral</v>
      </c>
    </row>
    <row r="3" spans="1:6" x14ac:dyDescent="0.2">
      <c r="B3" s="76" t="str">
        <f>'Notas de Disciplina Financiera'!A3</f>
        <v>Correspondiente del 1 de Enero al 31 de Diciembre de 2024</v>
      </c>
      <c r="C3" s="76"/>
      <c r="D3" s="76"/>
      <c r="E3" s="39" t="s">
        <v>4</v>
      </c>
      <c r="F3" s="40">
        <f>'Notas de Disciplina Financiera'!D3</f>
        <v>1</v>
      </c>
    </row>
    <row r="5" spans="1:6" x14ac:dyDescent="0.2">
      <c r="B5" s="42"/>
      <c r="C5" s="42" t="s">
        <v>16</v>
      </c>
    </row>
    <row r="7" spans="1:6" x14ac:dyDescent="0.2">
      <c r="B7" s="1" t="s">
        <v>135</v>
      </c>
    </row>
    <row r="8" spans="1:6" x14ac:dyDescent="0.2">
      <c r="B8" s="44" t="s">
        <v>136</v>
      </c>
    </row>
    <row r="9" spans="1:6" x14ac:dyDescent="0.2">
      <c r="A9" s="41"/>
      <c r="B9" s="46" t="s">
        <v>137</v>
      </c>
    </row>
    <row r="10" spans="1:6" x14ac:dyDescent="0.2">
      <c r="B10" s="46" t="s">
        <v>138</v>
      </c>
    </row>
    <row r="12" spans="1:6" x14ac:dyDescent="0.2">
      <c r="B12" s="73" t="s">
        <v>148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B13" sqref="B1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Sistema Municipal de Agua Potable, Alcantarillado y Saneamiento de Dolores Hidalgo (SIMAPAS)</v>
      </c>
      <c r="C1" s="76"/>
      <c r="D1" s="76"/>
      <c r="E1" s="39" t="s">
        <v>0</v>
      </c>
      <c r="F1" s="40">
        <f>'Notas de Disciplina Financiera'!D1</f>
        <v>2024</v>
      </c>
    </row>
    <row r="2" spans="1:6" x14ac:dyDescent="0.2">
      <c r="B2" s="76" t="s">
        <v>1</v>
      </c>
      <c r="C2" s="76"/>
      <c r="D2" s="76"/>
      <c r="E2" s="39" t="s">
        <v>2</v>
      </c>
      <c r="F2" s="40" t="str">
        <f>'Notas de Disciplina Financiera'!D2</f>
        <v>Trimestral</v>
      </c>
    </row>
    <row r="3" spans="1:6" x14ac:dyDescent="0.2">
      <c r="B3" s="76" t="str">
        <f>'Notas de Disciplina Financiera'!A3</f>
        <v>Correspondiente del 1 de Enero al 31 de Diciembre de 2024</v>
      </c>
      <c r="C3" s="76"/>
      <c r="D3" s="76"/>
      <c r="E3" s="39" t="s">
        <v>4</v>
      </c>
      <c r="F3" s="40">
        <f>'Notas de Disciplina Financiera'!D3</f>
        <v>1</v>
      </c>
    </row>
    <row r="5" spans="1:6" x14ac:dyDescent="0.2">
      <c r="B5" s="42"/>
      <c r="C5" s="42" t="s">
        <v>18</v>
      </c>
    </row>
    <row r="7" spans="1:6" x14ac:dyDescent="0.2">
      <c r="B7" s="1" t="s">
        <v>135</v>
      </c>
    </row>
    <row r="8" spans="1:6" x14ac:dyDescent="0.2">
      <c r="B8" s="44" t="s">
        <v>139</v>
      </c>
    </row>
    <row r="9" spans="1:6" x14ac:dyDescent="0.2">
      <c r="A9" s="41"/>
      <c r="B9" s="45" t="s">
        <v>140</v>
      </c>
    </row>
    <row r="10" spans="1:6" x14ac:dyDescent="0.2">
      <c r="B10" s="45" t="s">
        <v>141</v>
      </c>
    </row>
    <row r="13" spans="1:6" x14ac:dyDescent="0.2">
      <c r="B13" s="73" t="s">
        <v>145</v>
      </c>
      <c r="C13" s="69"/>
    </row>
    <row r="14" spans="1:6" x14ac:dyDescent="0.2">
      <c r="C14" s="68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B10" sqref="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tr">
        <f>'Notas de Disciplina Financiera'!A1</f>
        <v>Sistema Municipal de Agua Potable, Alcantarillado y Saneamiento de Dolores Hidalgo (SIMAPAS)</v>
      </c>
      <c r="C1" s="76"/>
      <c r="D1" s="76"/>
      <c r="E1" s="39" t="s">
        <v>0</v>
      </c>
      <c r="F1" s="40">
        <f>'Notas de Disciplina Financiera'!D1</f>
        <v>2024</v>
      </c>
    </row>
    <row r="2" spans="1:6" x14ac:dyDescent="0.2">
      <c r="B2" s="76" t="s">
        <v>1</v>
      </c>
      <c r="C2" s="76"/>
      <c r="D2" s="76"/>
      <c r="E2" s="39" t="s">
        <v>2</v>
      </c>
      <c r="F2" s="40" t="str">
        <f>'Notas de Disciplina Financiera'!D2</f>
        <v>Trimestral</v>
      </c>
    </row>
    <row r="3" spans="1:6" x14ac:dyDescent="0.2">
      <c r="B3" s="76" t="str">
        <f>'Notas de Disciplina Financiera'!A3</f>
        <v>Correspondiente del 1 de Enero al 31 de Diciembre de 2024</v>
      </c>
      <c r="C3" s="76"/>
      <c r="D3" s="76"/>
      <c r="E3" s="39" t="s">
        <v>4</v>
      </c>
      <c r="F3" s="40">
        <f>'Notas de Disciplina Financiera'!D3</f>
        <v>1</v>
      </c>
    </row>
    <row r="5" spans="1:6" x14ac:dyDescent="0.2">
      <c r="B5" s="42"/>
      <c r="C5" s="42" t="s">
        <v>20</v>
      </c>
    </row>
    <row r="7" spans="1:6" x14ac:dyDescent="0.2">
      <c r="B7" s="1" t="s">
        <v>135</v>
      </c>
    </row>
    <row r="8" spans="1:6" x14ac:dyDescent="0.2">
      <c r="B8" s="44" t="s">
        <v>142</v>
      </c>
    </row>
    <row r="9" spans="1:6" x14ac:dyDescent="0.2">
      <c r="A9" s="41"/>
    </row>
    <row r="10" spans="1:6" x14ac:dyDescent="0.2">
      <c r="B10" s="73" t="s">
        <v>146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Margarita Rangel Mellado</cp:lastModifiedBy>
  <cp:revision/>
  <dcterms:created xsi:type="dcterms:W3CDTF">2024-03-15T21:50:03Z</dcterms:created>
  <dcterms:modified xsi:type="dcterms:W3CDTF">2025-02-21T01:39:45Z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