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D:\1 RESPALDO DIRECCION FINANZAS\Desktop\Finanzas\IF_CP_SIMAPAS\IF_CP_2025\CP_2025\"/>
    </mc:Choice>
  </mc:AlternateContent>
  <xr:revisionPtr revIDLastSave="0" documentId="13_ncr:1_{3DD06B7C-0482-4084-BDEA-DD961C734C9E}"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5" l="1"/>
  <c r="K20" i="5"/>
  <c r="K7" i="5"/>
  <c r="K8" i="5"/>
  <c r="K9" i="5"/>
  <c r="K10" i="5"/>
  <c r="K12" i="5"/>
  <c r="K13" i="5"/>
  <c r="K14" i="5"/>
  <c r="K15" i="5"/>
  <c r="K17" i="5"/>
  <c r="K6" i="5"/>
  <c r="J21" i="5"/>
  <c r="J5" i="5" s="1"/>
  <c r="J4" i="5" s="1"/>
  <c r="H21" i="5"/>
  <c r="H20" i="5"/>
  <c r="I5" i="5"/>
  <c r="I4" i="5" s="1"/>
  <c r="K5" i="5" l="1"/>
  <c r="K4" i="5" s="1"/>
  <c r="H5" i="5"/>
  <c r="H4" i="5" s="1"/>
</calcChain>
</file>

<file path=xl/sharedStrings.xml><?xml version="1.0" encoding="utf-8"?>
<sst xmlns="http://schemas.openxmlformats.org/spreadsheetml/2006/main" count="333" uniqueCount="201">
  <si>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</si>
  <si>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</si>
  <si>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</si>
  <si>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</si>
  <si>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</si>
  <si>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</si>
  <si>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</si>
  <si>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</si>
  <si>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</si>
  <si>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</si>
  <si>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</si>
  <si>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</si>
  <si>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</si>
  <si>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</si>
  <si>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</si>
  <si>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</si>
  <si>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</si>
  <si>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</si>
  <si>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</si>
  <si>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</si>
  <si>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</si>
  <si>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</si>
  <si>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</si>
  <si>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</si>
  <si>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</si>
  <si>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</si>
  <si>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</si>
  <si>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</si>
  <si>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</si>
  <si>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</si>
  <si>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</si>
  <si>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</si>
  <si>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</si>
  <si>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</si>
  <si>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</si>
  <si>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</si>
  <si>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</si>
  <si>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</si>
  <si>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</si>
  <si>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</si>
  <si>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</si>
  <si>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</si>
  <si>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</si>
  <si>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</si>
  <si>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</si>
  <si>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</si>
  <si>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</si>
  <si>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</si>
  <si>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</si>
  <si>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</si>
  <si>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</si>
  <si>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</si>
  <si>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</si>
  <si>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</si>
  <si>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</si>
  <si>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</si>
  <si>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</si>
  <si>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</si>
  <si>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</si>
  <si>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</si>
  <si>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</si>
  <si>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</si>
  <si>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</si>
  <si>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</si>
  <si>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</si>
  <si>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</si>
  <si>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</si>
  <si>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</si>
  <si>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</si>
  <si>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</si>
  <si>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</si>
  <si>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</si>
  <si>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</si>
  <si>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</si>
  <si>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</si>
  <si>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</si>
  <si>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</si>
  <si>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</si>
  <si>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</si>
  <si>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</si>
  <si>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</si>
  <si>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</si>
  <si>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</si>
  <si>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</si>
  <si>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</si>
  <si>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</si>
  <si>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“Bajo protesta de decir verdad declaramos que los Estados Financieros y sus notas, son razonablemente correctos y son responsabilidad del emisor”</t>
  </si>
  <si>
    <t>Sistema Municipal de Agua Potable, Alcantarillado y Saneamiento de Dolores Hidalgo (SIMAPAS)
Indicadores de Resultados
Del 1 de enero al 31 de Diciembre de 2025
(Cifras en Pesos)</t>
  </si>
  <si>
    <t>AGUA POTABLE, ALCANTARILLADO Y SANEAMIENTO</t>
  </si>
  <si>
    <t>SIMAPAS</t>
  </si>
  <si>
    <t>SI</t>
  </si>
  <si>
    <t>Contribuir a mejorar la calidad de vida poblacional del Municipio de Dolores Hidalgo, a través de la ampliación, mejora y cobertura de  los servicios públicos que brinda el SIMAPAS.</t>
  </si>
  <si>
    <t>Incremento en la cobertura del servicio de agua potable y drenaje.</t>
  </si>
  <si>
    <t>(Total de viviendas con servicios de agua potable en el período evaluado /Total de viviendas de usuarios del municipio)*100%</t>
  </si>
  <si>
    <t>Viviendas</t>
  </si>
  <si>
    <t>Los habitantes del Municipio de Dolores Hidalgo en la zona urbana, cuentan con los servicios públicos que brinda el SIMAPAS.</t>
  </si>
  <si>
    <t>Incremento de habitantes que gozan del servicio de agua potable y drenaje</t>
  </si>
  <si>
    <t>((Tomas registradas con servicio de agua potable y drenaje* Indice de hacinamiento)/Numero total de habitantes)*100</t>
  </si>
  <si>
    <t>Habitantes</t>
  </si>
  <si>
    <t>E</t>
  </si>
  <si>
    <t>E000101</t>
  </si>
  <si>
    <t>1425700000</t>
  </si>
  <si>
    <t>Política hacendaria</t>
  </si>
  <si>
    <t>Gobierno 1.3.9</t>
  </si>
  <si>
    <t>Consejo directivo</t>
  </si>
  <si>
    <t xml:space="preserve">COMPONENTE </t>
  </si>
  <si>
    <t>Vigilancia y establecimiento de políticas que aseguren el deber ser del Organismo mejoradas para un servicio de calidad</t>
  </si>
  <si>
    <t>Razón de documentos administrativos emitidos respecto de documentos previstos en el reglamento del SIMAPAS</t>
  </si>
  <si>
    <t>Total de Información Financiera y Cuenta Pública entregadas en el período evaluado/Total de Información Financiera y Cuenta Pública por entregar en el ejercicio evaluado*100</t>
  </si>
  <si>
    <t>Informes</t>
  </si>
  <si>
    <t>E000201</t>
  </si>
  <si>
    <t>Gestión integral de SIMAPAS</t>
  </si>
  <si>
    <t>Dirección general</t>
  </si>
  <si>
    <t>La planeación, dirección y difusión de los recursos públicos en materia de agua potable, alcantarillado y saneamiento es mejorada</t>
  </si>
  <si>
    <t>Administración y gestión sistematizada de la información de infraestructura hidráulica</t>
  </si>
  <si>
    <t>(Leyes a emitir, en el rubro de ingresos, señaladas en la Ley para el Ejercicio y Control del Gasto Público del Estado de Guanajuato /Leyes emitidas, en el rubro de ingresos, durante el ejercicio fiscal) *100</t>
  </si>
  <si>
    <t>Leyes</t>
  </si>
  <si>
    <t>E000202</t>
  </si>
  <si>
    <t>Archivo General y regulación Jurídica</t>
  </si>
  <si>
    <t>Gobierno 1.8.4</t>
  </si>
  <si>
    <t>Subdirección de jurídico y mejora regulatoria</t>
  </si>
  <si>
    <t>El Marco legal y mejora regulatoria es mejorada</t>
  </si>
  <si>
    <t>Número de informes en la plataforma de transparencia</t>
  </si>
  <si>
    <t>Actualización de Reglamentos de SIMAPAS</t>
  </si>
  <si>
    <t>Reglamentos</t>
  </si>
  <si>
    <t>E000301</t>
  </si>
  <si>
    <t>Control y nomatividad recursos</t>
  </si>
  <si>
    <t>Gobierno 1.5.2</t>
  </si>
  <si>
    <t>Dirección de administración y finanzas</t>
  </si>
  <si>
    <t>La administración de los Recursos Financieros y Materiales de SIMAPAS conforme a la normativa aplicable para ello, es mantenida y mejorada</t>
  </si>
  <si>
    <t>Superavit fiscal / Incremento en la satisfacción del clima laboral</t>
  </si>
  <si>
    <t>Ingresos totales por concepto de agua potable, alcantarillado y saneamiento menos Total de egresos con base acumulativa</t>
  </si>
  <si>
    <t>Pesos</t>
  </si>
  <si>
    <t>E000302</t>
  </si>
  <si>
    <t>Recursos humanos organizados y capacitados</t>
  </si>
  <si>
    <t>Subdirección de recursos humanos</t>
  </si>
  <si>
    <t>La administracion de los Recursos Humanos es mantenida y mejorada</t>
  </si>
  <si>
    <t>Incremento en la satisfacción del clima laboral</t>
  </si>
  <si>
    <t xml:space="preserve">sumatoria de actividades del PLANET YOUTH realizadas en el periodo evaluado/actividades del PLANET YOUTH planeadas </t>
  </si>
  <si>
    <t>Porcentaje</t>
  </si>
  <si>
    <t>E000401</t>
  </si>
  <si>
    <t>Gestión y control del ingreso</t>
  </si>
  <si>
    <t>Dirección comercial</t>
  </si>
  <si>
    <t>La  recaudación y atención en los servicios de agua potable, alcantarillado y saneamiento es incrementada y mejorada para brindar un servicio de calidad</t>
  </si>
  <si>
    <t>Incremento en la eficiencia de cobro</t>
  </si>
  <si>
    <t>Total de ingresos de la facturación vigente en el periodo evaluado / total de la facturación del periodo evaluado *100</t>
  </si>
  <si>
    <t>E000501</t>
  </si>
  <si>
    <t>Mantenimiento de la infraestructura de agua potable</t>
  </si>
  <si>
    <t>Desarrollo social                               2.2.3</t>
  </si>
  <si>
    <t>Dirección técnica operativa</t>
  </si>
  <si>
    <t>La administracion y distribución de los servicios de agua  potable, alcantarillado y saneamiento es mantenida, incrementada y mejorada</t>
  </si>
  <si>
    <t>Área de cobertura de la red de Agua potable</t>
  </si>
  <si>
    <t>Área total de cobertura con redes de agua potable / Área poblacional a la cual SIMAPAS debe proporcionar el servicio de agua potable y drenaje *100</t>
  </si>
  <si>
    <t>Km2</t>
  </si>
  <si>
    <t>E000502</t>
  </si>
  <si>
    <t>Volumen de agua extraído</t>
  </si>
  <si>
    <t>Rendimiento de la extracción y potabilización del agua es mantenida y mejorada</t>
  </si>
  <si>
    <t>Eficiencia de extracción de agua potable</t>
  </si>
  <si>
    <t>E000503</t>
  </si>
  <si>
    <t>Operación y mantenimiento de pozos y tanques</t>
  </si>
  <si>
    <t>La infraestructura y mantenimiento para la prestación de servicios de agua potable es mantenida y mejorada</t>
  </si>
  <si>
    <t>Cobertura de redes de distribución de agua potable</t>
  </si>
  <si>
    <t>((Metros lineales de lineas de agua potable en el periodo evaluado - Metros lineales de agua en el periodo anterior) / Metros lineales de agua en el periodo anterior) * 100</t>
  </si>
  <si>
    <t>E000504</t>
  </si>
  <si>
    <t>Mantenimiento de la infraestructura de drenaje sanitario</t>
  </si>
  <si>
    <t>Desarrollo social                               2.1.3</t>
  </si>
  <si>
    <t>La infraestructura y mantenimiento para la prestación de servicio de Alcantarillado es mantenida y mejorada</t>
  </si>
  <si>
    <t>Cobertura de redes de Alcantarillado</t>
  </si>
  <si>
    <t>Área total de cobertura con redes de drenaje sanitario / Área poblacional a la cual SIMAPAS debe proporcionar el servicio de agua potable y drenaje *100</t>
  </si>
  <si>
    <t>E000505</t>
  </si>
  <si>
    <t>Mantenimiento de la infraestructura de aguas residuales</t>
  </si>
  <si>
    <t>La infraestructura y mantenimiento para la prestación de servicios de Saneamiento es mantenida y mejorada</t>
  </si>
  <si>
    <t>Cobertura de Saneamiento</t>
  </si>
  <si>
    <t>(Volúmen de agua residual tratado en el periodo evaluado / (volúmen de agua potable producido * 0.8))*100</t>
  </si>
  <si>
    <t>E000506</t>
  </si>
  <si>
    <t>Asesoría a comites rurales de agua potable</t>
  </si>
  <si>
    <t>Gobierno 1.8.5</t>
  </si>
  <si>
    <t>Subdirección de SIMAPAS rural</t>
  </si>
  <si>
    <t>La administración, control y seguimiento en los servicios de agua potable, alcantarillado y saneamiento en las comunidades rurales es mantenida y mejorada</t>
  </si>
  <si>
    <t xml:space="preserve">Seguimiento del suministro de agua a las comunidades que no cuantan con pozo  </t>
  </si>
  <si>
    <t>Número de comunidades suministradas con agua de la toma pública del SIMAPAS / Número de comunidades en zona prioritaria que no cuentan con pozo</t>
  </si>
  <si>
    <t>Comunidades</t>
  </si>
  <si>
    <t>K</t>
  </si>
  <si>
    <t>K000101</t>
  </si>
  <si>
    <t>1425700000 1725911100</t>
  </si>
  <si>
    <t>Obras de agua construídas</t>
  </si>
  <si>
    <t>Obras de agua potable (POA, Presupuestos pagados)</t>
  </si>
  <si>
    <t>Número de obras ejecutadas</t>
  </si>
  <si>
    <t>(Obras ejecutadas  / obras planeadas)*100</t>
  </si>
  <si>
    <t>K000201</t>
  </si>
  <si>
    <t>1425700000 1725911100 2725910100</t>
  </si>
  <si>
    <t>Obras para alcantarillado o drenaje construídas</t>
  </si>
  <si>
    <t>Obras de alcantarillado o drenaje, ampliaciones de drenaje sanitario realizadas / Obras de Plantas, Cárcamos e infraestructura realizadas</t>
  </si>
  <si>
    <t>(Obras ejecutadas / obras planeadas)*100</t>
  </si>
  <si>
    <t>K000302</t>
  </si>
  <si>
    <t>Obras para el reúso de aguas tratadas</t>
  </si>
  <si>
    <t>K000402</t>
  </si>
  <si>
    <t>Acciones de eficiencia incrementada y mejorada</t>
  </si>
  <si>
    <t>Micredición / Equipos ahorradores de agua</t>
  </si>
  <si>
    <t>(Acciones ejecutadas / acciones planeadas)*100</t>
  </si>
  <si>
    <t>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</si>
</sst>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3" fillId="0" borderId="0" applyFont="0" applyFill="0" applyBorder="0" applyAlignment="0" applyProtection="0"/>
  </cellStyleXfs>
  <cellXfs count="6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49" fontId="0" fillId="0" borderId="0" xfId="0" applyNumberFormat="1" applyAlignment="1">
      <alignment horizontal="left" vertical="center"/>
    </xf>
    <xf numFmtId="49" fontId="0" fillId="0" borderId="6" xfId="0" applyNumberFormat="1" applyBorder="1" applyAlignment="1">
      <alignment horizontal="center" vertical="center" wrapText="1"/>
    </xf>
    <xf numFmtId="49" fontId="0" fillId="0" borderId="7" xfId="0" applyNumberFormat="1" applyBorder="1" applyAlignment="1" applyProtection="1">
      <alignment horizontal="center" vertical="center" wrapText="1"/>
      <protection locked="0"/>
    </xf>
    <xf numFmtId="49" fontId="0" fillId="0" borderId="7" xfId="0" applyNumberFormat="1" applyBorder="1" applyAlignment="1">
      <alignment horizontal="left" vertical="center" wrapText="1"/>
    </xf>
    <xf numFmtId="49" fontId="0" fillId="0" borderId="7" xfId="0" applyNumberFormat="1" applyBorder="1" applyAlignment="1">
      <alignment horizontal="center" vertical="center" wrapText="1"/>
    </xf>
    <xf numFmtId="4" fontId="0" fillId="0" borderId="7" xfId="0" applyNumberFormat="1" applyBorder="1" applyAlignment="1" applyProtection="1">
      <alignment horizontal="right" vertical="center" wrapText="1"/>
      <protection locked="0"/>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pplyProtection="1">
      <alignment horizontal="left" vertical="center" wrapText="1"/>
      <protection locked="0"/>
    </xf>
    <xf numFmtId="10" fontId="0" fillId="0" borderId="7" xfId="0" applyNumberFormat="1"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0" fontId="0" fillId="0" borderId="8" xfId="0" applyBorder="1" applyAlignment="1">
      <alignment horizontal="center" vertical="center" wrapText="1"/>
    </xf>
    <xf numFmtId="49" fontId="0" fillId="0" borderId="9" xfId="0" applyNumberFormat="1" applyBorder="1" applyAlignment="1">
      <alignment horizontal="center" vertical="center" wrapText="1"/>
    </xf>
    <xf numFmtId="49" fontId="0" fillId="0" borderId="0" xfId="0" applyNumberFormat="1" applyAlignment="1" applyProtection="1">
      <alignment horizontal="center" vertical="center" wrapText="1"/>
      <protection locked="0"/>
    </xf>
    <xf numFmtId="49" fontId="0" fillId="0" borderId="0" xfId="0" applyNumberFormat="1" applyAlignment="1">
      <alignment horizontal="left" vertical="center" wrapText="1"/>
    </xf>
    <xf numFmtId="49" fontId="0" fillId="0" borderId="0" xfId="0" applyNumberFormat="1" applyAlignment="1" applyProtection="1">
      <alignment horizontal="left" vertical="center" wrapText="1"/>
      <protection locked="0"/>
    </xf>
    <xf numFmtId="4" fontId="0" fillId="0" borderId="0" xfId="0" applyNumberFormat="1" applyAlignment="1" applyProtection="1">
      <alignment horizontal="right"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10" fontId="0" fillId="0" borderId="0" xfId="0" applyNumberFormat="1" applyAlignment="1" applyProtection="1">
      <alignment horizontal="center" vertical="center" wrapText="1"/>
      <protection locked="0"/>
    </xf>
    <xf numFmtId="3" fontId="0" fillId="0" borderId="0" xfId="0" applyNumberFormat="1" applyAlignment="1" applyProtection="1">
      <alignment horizontal="center" vertical="center" wrapText="1"/>
      <protection locked="0"/>
    </xf>
    <xf numFmtId="0" fontId="0" fillId="0" borderId="10" xfId="0" applyBorder="1" applyAlignment="1">
      <alignment horizontal="center" vertical="center" wrapText="1"/>
    </xf>
    <xf numFmtId="4" fontId="0" fillId="0" borderId="0" xfId="0" applyNumberFormat="1" applyAlignment="1" applyProtection="1">
      <alignment horizontal="center" vertical="center" wrapText="1"/>
      <protection locked="0"/>
    </xf>
    <xf numFmtId="9" fontId="0" fillId="0" borderId="0" xfId="17" applyFont="1" applyAlignment="1" applyProtection="1">
      <alignment horizontal="center" vertical="center" wrapText="1"/>
      <protection locked="0"/>
    </xf>
    <xf numFmtId="0" fontId="10" fillId="0" borderId="0" xfId="0" applyFont="1" applyAlignment="1">
      <alignment horizontal="left" vertical="center" wrapText="1"/>
    </xf>
    <xf numFmtId="49" fontId="0" fillId="0" borderId="11"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2" xfId="0" applyNumberFormat="1" applyBorder="1" applyAlignment="1">
      <alignment horizontal="center" vertical="center"/>
    </xf>
    <xf numFmtId="4" fontId="0" fillId="0" borderId="12" xfId="0" applyNumberFormat="1" applyBorder="1" applyAlignment="1" applyProtection="1">
      <alignment horizontal="right" vertical="center"/>
      <protection locked="0"/>
    </xf>
    <xf numFmtId="0" fontId="0" fillId="0" borderId="12" xfId="0" applyBorder="1" applyAlignment="1">
      <alignment horizontal="center" vertical="center"/>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10" fontId="0" fillId="0" borderId="12" xfId="0" applyNumberFormat="1" applyBorder="1" applyAlignment="1" applyProtection="1">
      <alignment horizontal="center" vertical="center"/>
      <protection locked="0"/>
    </xf>
    <xf numFmtId="0" fontId="0" fillId="0" borderId="13" xfId="0" applyBorder="1" applyAlignment="1">
      <alignment horizontal="center" vertical="center"/>
    </xf>
    <xf numFmtId="49" fontId="0" fillId="0" borderId="12" xfId="0" applyNumberFormat="1" applyBorder="1" applyAlignment="1" applyProtection="1">
      <alignment horizontal="lef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tabSelected="1" zoomScale="85" zoomScaleNormal="85" workbookViewId="0">
      <selection activeCell="V15" sqref="V15"/>
    </sheetView>
  </sheetViews>
  <sheetFormatPr baseColWidth="10" defaultColWidth="12" defaultRowHeight="11.25" x14ac:dyDescent="0.2"/>
  <cols>
    <col min="1" max="1" width="17.6640625" style="26" customWidth="1"/>
    <col min="2" max="3" width="17" style="27" customWidth="1"/>
    <col min="4" max="4" width="58.5" style="27" customWidth="1"/>
    <col min="5" max="5" width="37" style="27" customWidth="1"/>
    <col min="6" max="6" width="61.5" style="27" customWidth="1"/>
    <col min="7" max="11" width="17" style="28" customWidth="1"/>
    <col min="12" max="13" width="17" style="23" customWidth="1"/>
    <col min="14" max="14" width="44.1640625" style="23" customWidth="1"/>
    <col min="15" max="15" width="48.83203125" style="23" customWidth="1"/>
    <col min="16" max="16" width="27.83203125" style="23" customWidth="1"/>
    <col min="17" max="17" width="42.6640625" style="23" customWidth="1"/>
    <col min="18" max="18" width="50.83203125" style="23" customWidth="1"/>
    <col min="19" max="19" width="21.33203125" style="23" customWidth="1"/>
    <col min="20" max="20" width="13.83203125" style="23" customWidth="1"/>
    <col min="21" max="21" width="12" style="23"/>
    <col min="22" max="23" width="13.6640625" style="23" bestFit="1" customWidth="1"/>
    <col min="24" max="24" width="14.5" style="22" customWidth="1"/>
  </cols>
  <sheetData>
    <row r="1" spans="1:24" ht="60" customHeight="1" x14ac:dyDescent="0.2">
      <c r="A1" s="65" t="s">
        <v>87</v>
      </c>
      <c r="B1" s="66"/>
      <c r="C1" s="66"/>
      <c r="D1" s="66"/>
      <c r="E1" s="66"/>
      <c r="F1" s="66"/>
      <c r="G1" s="66"/>
      <c r="H1" s="66"/>
      <c r="I1" s="66"/>
      <c r="J1" s="66"/>
      <c r="K1" s="66"/>
      <c r="L1" s="66"/>
      <c r="M1" s="66"/>
      <c r="N1" s="66"/>
      <c r="O1" s="66"/>
      <c r="P1" s="66"/>
      <c r="Q1" s="66"/>
      <c r="R1" s="66"/>
      <c r="S1" s="66"/>
      <c r="T1" s="66"/>
      <c r="U1" s="66"/>
      <c r="V1" s="66"/>
      <c r="W1" s="66"/>
      <c r="X1" s="67"/>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17"/>
      <c r="V2" s="18" t="s">
        <v>55</v>
      </c>
      <c r="W2" s="18"/>
      <c r="X2" s="18"/>
    </row>
    <row r="3" spans="1:24" ht="54.75" customHeight="1" x14ac:dyDescent="0.2">
      <c r="A3" s="10" t="s">
        <v>50</v>
      </c>
      <c r="B3" s="10" t="s">
        <v>49</v>
      </c>
      <c r="C3" s="10" t="s">
        <v>200</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45" x14ac:dyDescent="0.2">
      <c r="A4" s="30"/>
      <c r="B4" s="31"/>
      <c r="C4" s="31"/>
      <c r="D4" s="32" t="s">
        <v>88</v>
      </c>
      <c r="E4" s="33"/>
      <c r="F4" s="31" t="s">
        <v>89</v>
      </c>
      <c r="G4" s="34">
        <v>138739000</v>
      </c>
      <c r="H4" s="34">
        <f>H5</f>
        <v>162504471.97999999</v>
      </c>
      <c r="I4" s="34">
        <f t="shared" ref="I4:K4" si="0">I5</f>
        <v>0</v>
      </c>
      <c r="J4" s="34">
        <f t="shared" si="0"/>
        <v>21038626.219999999</v>
      </c>
      <c r="K4" s="34">
        <f t="shared" si="0"/>
        <v>138903724.38000003</v>
      </c>
      <c r="L4" s="35" t="s">
        <v>90</v>
      </c>
      <c r="M4" s="35" t="s">
        <v>27</v>
      </c>
      <c r="N4" s="36" t="s">
        <v>91</v>
      </c>
      <c r="O4" s="36" t="s">
        <v>92</v>
      </c>
      <c r="P4" s="35" t="s">
        <v>27</v>
      </c>
      <c r="Q4" s="37" t="s">
        <v>93</v>
      </c>
      <c r="R4" s="37" t="s">
        <v>93</v>
      </c>
      <c r="S4" s="38">
        <v>0.70899999999999996</v>
      </c>
      <c r="T4" s="38">
        <v>0.70899999999999996</v>
      </c>
      <c r="U4" s="38">
        <v>1.01</v>
      </c>
      <c r="V4" s="39">
        <v>31195</v>
      </c>
      <c r="W4" s="39">
        <v>30964</v>
      </c>
      <c r="X4" s="40" t="s">
        <v>94</v>
      </c>
    </row>
    <row r="5" spans="1:24" ht="33.75" x14ac:dyDescent="0.2">
      <c r="A5" s="41"/>
      <c r="B5" s="42"/>
      <c r="C5" s="42"/>
      <c r="D5" s="43" t="s">
        <v>88</v>
      </c>
      <c r="E5" s="43"/>
      <c r="F5" s="44" t="s">
        <v>89</v>
      </c>
      <c r="G5" s="45">
        <v>138739000</v>
      </c>
      <c r="H5" s="45">
        <f>SUM(H6:H21)</f>
        <v>162504471.97999999</v>
      </c>
      <c r="I5" s="45">
        <f t="shared" ref="I5:K5" si="1">SUM(I6:I21)</f>
        <v>0</v>
      </c>
      <c r="J5" s="45">
        <f t="shared" si="1"/>
        <v>21038626.219999999</v>
      </c>
      <c r="K5" s="45">
        <f t="shared" si="1"/>
        <v>138903724.38000003</v>
      </c>
      <c r="L5" s="46" t="s">
        <v>90</v>
      </c>
      <c r="M5" s="46" t="s">
        <v>28</v>
      </c>
      <c r="N5" s="47" t="s">
        <v>95</v>
      </c>
      <c r="O5" s="47" t="s">
        <v>96</v>
      </c>
      <c r="P5" s="46" t="s">
        <v>28</v>
      </c>
      <c r="Q5" s="48" t="s">
        <v>97</v>
      </c>
      <c r="R5" s="48" t="s">
        <v>97</v>
      </c>
      <c r="S5" s="49">
        <v>0.70899999999999996</v>
      </c>
      <c r="T5" s="49">
        <v>0.70899999999999996</v>
      </c>
      <c r="U5" s="49">
        <v>0.96</v>
      </c>
      <c r="V5" s="50">
        <v>122438</v>
      </c>
      <c r="W5" s="50">
        <v>163083</v>
      </c>
      <c r="X5" s="51" t="s">
        <v>98</v>
      </c>
    </row>
    <row r="6" spans="1:24" ht="45" x14ac:dyDescent="0.2">
      <c r="A6" s="41" t="s">
        <v>99</v>
      </c>
      <c r="B6" s="42" t="s">
        <v>100</v>
      </c>
      <c r="C6" s="42" t="s">
        <v>101</v>
      </c>
      <c r="D6" s="43" t="s">
        <v>102</v>
      </c>
      <c r="E6" s="43" t="s">
        <v>103</v>
      </c>
      <c r="F6" s="44" t="s">
        <v>104</v>
      </c>
      <c r="G6" s="45">
        <v>4666772</v>
      </c>
      <c r="H6" s="45">
        <v>4606759.9400000004</v>
      </c>
      <c r="I6" s="45">
        <v>0</v>
      </c>
      <c r="J6" s="45">
        <v>59216.39</v>
      </c>
      <c r="K6" s="45">
        <f>+H6-J6</f>
        <v>4547543.5500000007</v>
      </c>
      <c r="L6" s="46" t="s">
        <v>90</v>
      </c>
      <c r="M6" s="46" t="s">
        <v>105</v>
      </c>
      <c r="N6" s="47" t="s">
        <v>106</v>
      </c>
      <c r="O6" s="47" t="s">
        <v>107</v>
      </c>
      <c r="P6" s="46" t="s">
        <v>105</v>
      </c>
      <c r="Q6" s="48" t="s">
        <v>108</v>
      </c>
      <c r="R6" s="48" t="s">
        <v>108</v>
      </c>
      <c r="S6" s="24">
        <v>5</v>
      </c>
      <c r="T6" s="24">
        <v>5</v>
      </c>
      <c r="U6" s="24">
        <v>1</v>
      </c>
      <c r="V6" s="24">
        <v>5</v>
      </c>
      <c r="W6" s="24">
        <v>5</v>
      </c>
      <c r="X6" s="51" t="s">
        <v>109</v>
      </c>
    </row>
    <row r="7" spans="1:24" ht="56.25" x14ac:dyDescent="0.2">
      <c r="A7" s="41" t="s">
        <v>99</v>
      </c>
      <c r="B7" s="42" t="s">
        <v>110</v>
      </c>
      <c r="C7" s="42" t="s">
        <v>101</v>
      </c>
      <c r="D7" s="43" t="s">
        <v>111</v>
      </c>
      <c r="E7" s="43" t="s">
        <v>103</v>
      </c>
      <c r="F7" s="44" t="s">
        <v>112</v>
      </c>
      <c r="G7" s="45">
        <v>7553180</v>
      </c>
      <c r="H7" s="45">
        <v>8112621.9299999997</v>
      </c>
      <c r="I7" s="45">
        <v>0</v>
      </c>
      <c r="J7" s="45">
        <v>136413.54999999999</v>
      </c>
      <c r="K7" s="45">
        <f t="shared" ref="K7:K17" si="2">+H7-J7</f>
        <v>7976208.3799999999</v>
      </c>
      <c r="L7" s="46" t="s">
        <v>90</v>
      </c>
      <c r="M7" s="46" t="s">
        <v>105</v>
      </c>
      <c r="N7" s="47" t="s">
        <v>113</v>
      </c>
      <c r="O7" s="47" t="s">
        <v>114</v>
      </c>
      <c r="P7" s="46" t="s">
        <v>105</v>
      </c>
      <c r="Q7" s="48" t="s">
        <v>115</v>
      </c>
      <c r="R7" s="48" t="s">
        <v>115</v>
      </c>
      <c r="S7" s="24">
        <v>1</v>
      </c>
      <c r="T7" s="24">
        <v>1</v>
      </c>
      <c r="U7" s="24">
        <v>1</v>
      </c>
      <c r="V7" s="24">
        <v>1</v>
      </c>
      <c r="W7" s="24">
        <v>1</v>
      </c>
      <c r="X7" s="51" t="s">
        <v>116</v>
      </c>
    </row>
    <row r="8" spans="1:24" x14ac:dyDescent="0.2">
      <c r="A8" s="41" t="s">
        <v>99</v>
      </c>
      <c r="B8" s="42" t="s">
        <v>117</v>
      </c>
      <c r="C8" s="42" t="s">
        <v>101</v>
      </c>
      <c r="D8" s="43" t="s">
        <v>118</v>
      </c>
      <c r="E8" s="43" t="s">
        <v>119</v>
      </c>
      <c r="F8" s="44" t="s">
        <v>120</v>
      </c>
      <c r="G8" s="45">
        <v>122639</v>
      </c>
      <c r="H8" s="45">
        <v>77276.77</v>
      </c>
      <c r="I8" s="45">
        <v>0</v>
      </c>
      <c r="J8" s="45">
        <v>0</v>
      </c>
      <c r="K8" s="45">
        <f t="shared" si="2"/>
        <v>77276.77</v>
      </c>
      <c r="L8" s="46" t="s">
        <v>90</v>
      </c>
      <c r="M8" s="46" t="s">
        <v>105</v>
      </c>
      <c r="N8" s="47" t="s">
        <v>121</v>
      </c>
      <c r="O8" s="47" t="s">
        <v>122</v>
      </c>
      <c r="P8" s="46" t="s">
        <v>105</v>
      </c>
      <c r="Q8" s="48" t="s">
        <v>123</v>
      </c>
      <c r="R8" s="48" t="s">
        <v>123</v>
      </c>
      <c r="S8" s="24">
        <v>2</v>
      </c>
      <c r="T8" s="24">
        <v>2</v>
      </c>
      <c r="U8" s="49">
        <v>1</v>
      </c>
      <c r="V8" s="24">
        <v>2</v>
      </c>
      <c r="W8" s="24">
        <v>2</v>
      </c>
      <c r="X8" s="51" t="s">
        <v>124</v>
      </c>
    </row>
    <row r="9" spans="1:24" ht="33.75" x14ac:dyDescent="0.2">
      <c r="A9" s="41" t="s">
        <v>99</v>
      </c>
      <c r="B9" s="42" t="s">
        <v>125</v>
      </c>
      <c r="C9" s="42" t="s">
        <v>101</v>
      </c>
      <c r="D9" s="43" t="s">
        <v>126</v>
      </c>
      <c r="E9" s="43" t="s">
        <v>127</v>
      </c>
      <c r="F9" s="44" t="s">
        <v>128</v>
      </c>
      <c r="G9" s="45">
        <v>11841860</v>
      </c>
      <c r="H9" s="45">
        <v>10927278.84</v>
      </c>
      <c r="I9" s="45">
        <v>0</v>
      </c>
      <c r="J9" s="45">
        <v>1283514.18</v>
      </c>
      <c r="K9" s="45">
        <f t="shared" si="2"/>
        <v>9643764.6600000001</v>
      </c>
      <c r="L9" s="46" t="s">
        <v>90</v>
      </c>
      <c r="M9" s="46" t="s">
        <v>105</v>
      </c>
      <c r="N9" s="47" t="s">
        <v>129</v>
      </c>
      <c r="O9" s="47" t="s">
        <v>130</v>
      </c>
      <c r="P9" s="46" t="s">
        <v>105</v>
      </c>
      <c r="Q9" s="48" t="s">
        <v>131</v>
      </c>
      <c r="R9" s="48" t="s">
        <v>131</v>
      </c>
      <c r="S9" s="52">
        <v>123000000</v>
      </c>
      <c r="T9" s="52">
        <v>135292000</v>
      </c>
      <c r="U9" s="53">
        <v>0.79</v>
      </c>
      <c r="V9" s="52">
        <v>135292000</v>
      </c>
      <c r="W9" s="52">
        <v>123000000</v>
      </c>
      <c r="X9" s="51" t="s">
        <v>132</v>
      </c>
    </row>
    <row r="10" spans="1:24" ht="33.75" x14ac:dyDescent="0.2">
      <c r="A10" s="41" t="s">
        <v>99</v>
      </c>
      <c r="B10" s="42" t="s">
        <v>133</v>
      </c>
      <c r="C10" s="42" t="s">
        <v>101</v>
      </c>
      <c r="D10" s="43" t="s">
        <v>134</v>
      </c>
      <c r="E10" s="43" t="s">
        <v>127</v>
      </c>
      <c r="F10" s="44" t="s">
        <v>135</v>
      </c>
      <c r="G10" s="45">
        <v>3348491</v>
      </c>
      <c r="H10" s="45">
        <v>2794268.06</v>
      </c>
      <c r="I10" s="45">
        <v>0</v>
      </c>
      <c r="J10" s="45">
        <v>59149.41</v>
      </c>
      <c r="K10" s="45">
        <f t="shared" si="2"/>
        <v>2735118.65</v>
      </c>
      <c r="L10" s="46" t="s">
        <v>90</v>
      </c>
      <c r="M10" s="46" t="s">
        <v>105</v>
      </c>
      <c r="N10" s="47" t="s">
        <v>136</v>
      </c>
      <c r="O10" s="47" t="s">
        <v>137</v>
      </c>
      <c r="P10" s="46" t="s">
        <v>105</v>
      </c>
      <c r="Q10" s="48" t="s">
        <v>138</v>
      </c>
      <c r="R10" s="48" t="s">
        <v>138</v>
      </c>
      <c r="S10" s="49">
        <v>0.9</v>
      </c>
      <c r="T10" s="49">
        <v>0.9</v>
      </c>
      <c r="U10" s="24">
        <v>70</v>
      </c>
      <c r="V10" s="24">
        <v>12</v>
      </c>
      <c r="W10" s="24">
        <v>30</v>
      </c>
      <c r="X10" s="51" t="s">
        <v>139</v>
      </c>
    </row>
    <row r="11" spans="1:24" ht="45" x14ac:dyDescent="0.2">
      <c r="A11" s="41" t="s">
        <v>99</v>
      </c>
      <c r="B11" s="42" t="s">
        <v>140</v>
      </c>
      <c r="C11" s="42" t="s">
        <v>101</v>
      </c>
      <c r="D11" s="43" t="s">
        <v>141</v>
      </c>
      <c r="E11" s="43" t="s">
        <v>127</v>
      </c>
      <c r="F11" s="44" t="s">
        <v>142</v>
      </c>
      <c r="G11" s="45">
        <v>16909337</v>
      </c>
      <c r="H11" s="45">
        <v>24159228.02</v>
      </c>
      <c r="I11" s="45">
        <v>0</v>
      </c>
      <c r="J11" s="45">
        <v>4234422.4400000004</v>
      </c>
      <c r="K11" s="45">
        <v>19924795.5</v>
      </c>
      <c r="L11" s="46" t="s">
        <v>90</v>
      </c>
      <c r="M11" s="46" t="s">
        <v>105</v>
      </c>
      <c r="N11" s="47" t="s">
        <v>143</v>
      </c>
      <c r="O11" s="47" t="s">
        <v>144</v>
      </c>
      <c r="P11" s="46" t="s">
        <v>105</v>
      </c>
      <c r="Q11" s="48" t="s">
        <v>145</v>
      </c>
      <c r="R11" s="48" t="s">
        <v>145</v>
      </c>
      <c r="S11" s="49">
        <v>0.44</v>
      </c>
      <c r="T11" s="49">
        <v>0.44</v>
      </c>
      <c r="U11" s="49">
        <v>1</v>
      </c>
      <c r="V11" s="50">
        <v>107094591</v>
      </c>
      <c r="W11" s="50">
        <v>138739000</v>
      </c>
      <c r="X11" s="51" t="s">
        <v>139</v>
      </c>
    </row>
    <row r="12" spans="1:24" ht="45" x14ac:dyDescent="0.2">
      <c r="A12" s="41" t="s">
        <v>99</v>
      </c>
      <c r="B12" s="42" t="s">
        <v>146</v>
      </c>
      <c r="C12" s="42" t="s">
        <v>101</v>
      </c>
      <c r="D12" s="43" t="s">
        <v>147</v>
      </c>
      <c r="E12" s="43" t="s">
        <v>148</v>
      </c>
      <c r="F12" s="44" t="s">
        <v>149</v>
      </c>
      <c r="G12" s="45">
        <v>20966664</v>
      </c>
      <c r="H12" s="45">
        <v>22308754.649999999</v>
      </c>
      <c r="I12" s="45">
        <v>0</v>
      </c>
      <c r="J12" s="45">
        <v>334223.46999999997</v>
      </c>
      <c r="K12" s="45">
        <f t="shared" si="2"/>
        <v>21974531.18</v>
      </c>
      <c r="L12" s="46" t="s">
        <v>90</v>
      </c>
      <c r="M12" s="46" t="s">
        <v>105</v>
      </c>
      <c r="N12" s="47" t="s">
        <v>150</v>
      </c>
      <c r="O12" s="47" t="s">
        <v>151</v>
      </c>
      <c r="P12" s="46" t="s">
        <v>105</v>
      </c>
      <c r="Q12" s="48" t="s">
        <v>152</v>
      </c>
      <c r="R12" s="48" t="s">
        <v>152</v>
      </c>
      <c r="S12" s="49">
        <v>0.43259999999999998</v>
      </c>
      <c r="T12" s="49">
        <v>0.43259999999999998</v>
      </c>
      <c r="U12" s="49">
        <v>0.98</v>
      </c>
      <c r="V12" s="24">
        <v>43.186</v>
      </c>
      <c r="W12" s="24">
        <v>44</v>
      </c>
      <c r="X12" s="51" t="s">
        <v>153</v>
      </c>
    </row>
    <row r="13" spans="1:24" ht="38.25" x14ac:dyDescent="0.2">
      <c r="A13" s="41" t="s">
        <v>99</v>
      </c>
      <c r="B13" s="42" t="s">
        <v>154</v>
      </c>
      <c r="C13" s="42" t="s">
        <v>101</v>
      </c>
      <c r="D13" s="43" t="s">
        <v>155</v>
      </c>
      <c r="E13" s="43" t="s">
        <v>148</v>
      </c>
      <c r="F13" s="44" t="s">
        <v>149</v>
      </c>
      <c r="G13" s="45">
        <v>3754365.25</v>
      </c>
      <c r="H13" s="45">
        <v>2868622.64</v>
      </c>
      <c r="I13" s="45">
        <v>0</v>
      </c>
      <c r="J13" s="45">
        <v>43123.6</v>
      </c>
      <c r="K13" s="45">
        <f t="shared" si="2"/>
        <v>2825499.04</v>
      </c>
      <c r="L13" s="46" t="s">
        <v>90</v>
      </c>
      <c r="M13" s="46" t="s">
        <v>105</v>
      </c>
      <c r="N13" s="47" t="s">
        <v>156</v>
      </c>
      <c r="O13" s="47" t="s">
        <v>157</v>
      </c>
      <c r="P13" s="46" t="s">
        <v>105</v>
      </c>
      <c r="Q13" s="54" t="s">
        <v>152</v>
      </c>
      <c r="R13" s="54" t="s">
        <v>152</v>
      </c>
      <c r="S13" s="49">
        <v>2.8999999999999998E-3</v>
      </c>
      <c r="T13" s="49">
        <v>2.8999999999999998E-3</v>
      </c>
      <c r="U13" s="49">
        <v>1</v>
      </c>
      <c r="V13" s="50">
        <v>425292</v>
      </c>
      <c r="W13" s="50">
        <v>1506112</v>
      </c>
      <c r="X13" s="51" t="s">
        <v>139</v>
      </c>
    </row>
    <row r="14" spans="1:24" ht="45" x14ac:dyDescent="0.2">
      <c r="A14" s="41" t="s">
        <v>99</v>
      </c>
      <c r="B14" s="42" t="s">
        <v>158</v>
      </c>
      <c r="C14" s="42" t="s">
        <v>101</v>
      </c>
      <c r="D14" s="43" t="s">
        <v>159</v>
      </c>
      <c r="E14" s="43" t="s">
        <v>148</v>
      </c>
      <c r="F14" s="44" t="s">
        <v>149</v>
      </c>
      <c r="G14" s="45">
        <v>13897810</v>
      </c>
      <c r="H14" s="45">
        <v>12178024.26</v>
      </c>
      <c r="I14" s="45">
        <v>0</v>
      </c>
      <c r="J14" s="45">
        <v>47860.69</v>
      </c>
      <c r="K14" s="45">
        <f t="shared" si="2"/>
        <v>12130163.57</v>
      </c>
      <c r="L14" s="46" t="s">
        <v>90</v>
      </c>
      <c r="M14" s="46" t="s">
        <v>105</v>
      </c>
      <c r="N14" s="47" t="s">
        <v>160</v>
      </c>
      <c r="O14" s="47" t="s">
        <v>161</v>
      </c>
      <c r="P14" s="46" t="s">
        <v>105</v>
      </c>
      <c r="Q14" s="48" t="s">
        <v>162</v>
      </c>
      <c r="R14" s="48" t="s">
        <v>162</v>
      </c>
      <c r="S14" s="49">
        <v>0.01</v>
      </c>
      <c r="T14" s="49">
        <v>0.01</v>
      </c>
      <c r="U14" s="49">
        <v>0.4</v>
      </c>
      <c r="V14" s="50">
        <v>110908</v>
      </c>
      <c r="W14" s="50">
        <v>315274</v>
      </c>
      <c r="X14" s="51" t="s">
        <v>139</v>
      </c>
    </row>
    <row r="15" spans="1:24" ht="45" x14ac:dyDescent="0.2">
      <c r="A15" s="41" t="s">
        <v>99</v>
      </c>
      <c r="B15" s="42" t="s">
        <v>163</v>
      </c>
      <c r="C15" s="42" t="s">
        <v>101</v>
      </c>
      <c r="D15" s="43" t="s">
        <v>164</v>
      </c>
      <c r="E15" s="43" t="s">
        <v>165</v>
      </c>
      <c r="F15" s="44" t="s">
        <v>149</v>
      </c>
      <c r="G15" s="45">
        <v>5797410.25</v>
      </c>
      <c r="H15" s="45">
        <v>4972793.99</v>
      </c>
      <c r="I15" s="45">
        <v>0</v>
      </c>
      <c r="J15" s="45">
        <v>41613.769999999997</v>
      </c>
      <c r="K15" s="45">
        <f t="shared" si="2"/>
        <v>4931180.2200000007</v>
      </c>
      <c r="L15" s="46" t="s">
        <v>90</v>
      </c>
      <c r="M15" s="46" t="s">
        <v>105</v>
      </c>
      <c r="N15" s="47" t="s">
        <v>166</v>
      </c>
      <c r="O15" s="47" t="s">
        <v>167</v>
      </c>
      <c r="P15" s="46" t="s">
        <v>105</v>
      </c>
      <c r="Q15" s="48" t="s">
        <v>168</v>
      </c>
      <c r="R15" s="48" t="s">
        <v>168</v>
      </c>
      <c r="S15" s="49">
        <v>0.82599999999999996</v>
      </c>
      <c r="T15" s="49">
        <v>0.82599999999999996</v>
      </c>
      <c r="U15" s="49">
        <v>0.99</v>
      </c>
      <c r="V15" s="24">
        <v>36.01</v>
      </c>
      <c r="W15" s="24">
        <v>44</v>
      </c>
      <c r="X15" s="51" t="s">
        <v>139</v>
      </c>
    </row>
    <row r="16" spans="1:24" ht="33.75" x14ac:dyDescent="0.2">
      <c r="A16" s="41" t="s">
        <v>99</v>
      </c>
      <c r="B16" s="42" t="s">
        <v>169</v>
      </c>
      <c r="C16" s="42" t="s">
        <v>101</v>
      </c>
      <c r="D16" s="43" t="s">
        <v>170</v>
      </c>
      <c r="E16" s="43" t="s">
        <v>165</v>
      </c>
      <c r="F16" s="44" t="s">
        <v>149</v>
      </c>
      <c r="G16" s="45">
        <v>19372626.5</v>
      </c>
      <c r="H16" s="45">
        <v>34731233.350000001</v>
      </c>
      <c r="I16" s="45">
        <v>0</v>
      </c>
      <c r="J16" s="45">
        <v>7503687.29</v>
      </c>
      <c r="K16" s="45">
        <v>26558404.260000002</v>
      </c>
      <c r="L16" s="46" t="s">
        <v>90</v>
      </c>
      <c r="M16" s="46" t="s">
        <v>105</v>
      </c>
      <c r="N16" s="47" t="s">
        <v>171</v>
      </c>
      <c r="O16" s="47" t="s">
        <v>172</v>
      </c>
      <c r="P16" s="46" t="s">
        <v>105</v>
      </c>
      <c r="Q16" s="48" t="s">
        <v>173</v>
      </c>
      <c r="R16" s="48" t="s">
        <v>173</v>
      </c>
      <c r="S16" s="49">
        <v>0.5</v>
      </c>
      <c r="T16" s="49">
        <v>0.5</v>
      </c>
      <c r="U16" s="49">
        <v>0.79</v>
      </c>
      <c r="V16" s="50">
        <v>528335</v>
      </c>
      <c r="W16" s="50">
        <v>1535220</v>
      </c>
      <c r="X16" s="51" t="s">
        <v>139</v>
      </c>
    </row>
    <row r="17" spans="1:24" ht="45" x14ac:dyDescent="0.2">
      <c r="A17" s="41" t="s">
        <v>99</v>
      </c>
      <c r="B17" s="42" t="s">
        <v>174</v>
      </c>
      <c r="C17" s="42" t="s">
        <v>101</v>
      </c>
      <c r="D17" s="43" t="s">
        <v>175</v>
      </c>
      <c r="E17" s="43" t="s">
        <v>176</v>
      </c>
      <c r="F17" s="44" t="s">
        <v>177</v>
      </c>
      <c r="G17" s="45">
        <v>2102845</v>
      </c>
      <c r="H17" s="45">
        <v>1704605.66</v>
      </c>
      <c r="I17" s="45">
        <v>0</v>
      </c>
      <c r="J17" s="45">
        <v>41432.050000000003</v>
      </c>
      <c r="K17" s="45">
        <f t="shared" si="2"/>
        <v>1663173.6099999999</v>
      </c>
      <c r="L17" s="46" t="s">
        <v>90</v>
      </c>
      <c r="M17" s="46" t="s">
        <v>105</v>
      </c>
      <c r="N17" s="47" t="s">
        <v>178</v>
      </c>
      <c r="O17" s="47" t="s">
        <v>179</v>
      </c>
      <c r="P17" s="46" t="s">
        <v>105</v>
      </c>
      <c r="Q17" s="48" t="s">
        <v>180</v>
      </c>
      <c r="R17" s="48" t="s">
        <v>180</v>
      </c>
      <c r="S17" s="49">
        <v>68</v>
      </c>
      <c r="T17" s="49">
        <v>68</v>
      </c>
      <c r="U17" s="49">
        <v>1</v>
      </c>
      <c r="V17" s="24">
        <v>239</v>
      </c>
      <c r="W17" s="24">
        <v>239</v>
      </c>
      <c r="X17" s="51" t="s">
        <v>181</v>
      </c>
    </row>
    <row r="18" spans="1:24" ht="22.5" x14ac:dyDescent="0.2">
      <c r="A18" s="41" t="s">
        <v>182</v>
      </c>
      <c r="B18" s="42" t="s">
        <v>183</v>
      </c>
      <c r="C18" s="42" t="s">
        <v>184</v>
      </c>
      <c r="D18" s="43" t="s">
        <v>185</v>
      </c>
      <c r="E18" s="43" t="s">
        <v>148</v>
      </c>
      <c r="F18" s="44" t="s">
        <v>149</v>
      </c>
      <c r="G18" s="45">
        <v>17500000</v>
      </c>
      <c r="H18" s="45">
        <v>11900224.630000001</v>
      </c>
      <c r="I18" s="45">
        <v>0</v>
      </c>
      <c r="J18" s="45">
        <v>0</v>
      </c>
      <c r="K18" s="45">
        <v>10786952.800000001</v>
      </c>
      <c r="L18" s="46" t="s">
        <v>90</v>
      </c>
      <c r="M18" s="46" t="s">
        <v>105</v>
      </c>
      <c r="N18" s="47" t="s">
        <v>186</v>
      </c>
      <c r="O18" s="47" t="s">
        <v>187</v>
      </c>
      <c r="P18" s="46" t="s">
        <v>105</v>
      </c>
      <c r="Q18" s="48" t="s">
        <v>188</v>
      </c>
      <c r="R18" s="48" t="s">
        <v>188</v>
      </c>
      <c r="S18" s="49">
        <v>0.7</v>
      </c>
      <c r="T18" s="49">
        <v>0.7</v>
      </c>
      <c r="U18" s="49">
        <v>0.94</v>
      </c>
      <c r="V18" s="24">
        <v>17</v>
      </c>
      <c r="W18" s="24">
        <v>18</v>
      </c>
      <c r="X18" s="51" t="s">
        <v>139</v>
      </c>
    </row>
    <row r="19" spans="1:24" ht="33.75" x14ac:dyDescent="0.2">
      <c r="A19" s="41" t="s">
        <v>182</v>
      </c>
      <c r="B19" s="42" t="s">
        <v>189</v>
      </c>
      <c r="C19" s="42" t="s">
        <v>190</v>
      </c>
      <c r="D19" s="43" t="s">
        <v>191</v>
      </c>
      <c r="E19" s="43" t="s">
        <v>165</v>
      </c>
      <c r="F19" s="44" t="s">
        <v>149</v>
      </c>
      <c r="G19" s="45">
        <v>10105000</v>
      </c>
      <c r="H19" s="45">
        <v>8013496.9000000004</v>
      </c>
      <c r="I19" s="45">
        <v>0</v>
      </c>
      <c r="J19" s="45">
        <v>4957121.6100000003</v>
      </c>
      <c r="K19" s="45">
        <v>2889213.09</v>
      </c>
      <c r="L19" s="46" t="s">
        <v>90</v>
      </c>
      <c r="M19" s="46" t="s">
        <v>105</v>
      </c>
      <c r="N19" s="47" t="s">
        <v>192</v>
      </c>
      <c r="O19" s="47" t="s">
        <v>187</v>
      </c>
      <c r="P19" s="46" t="s">
        <v>105</v>
      </c>
      <c r="Q19" s="48" t="s">
        <v>193</v>
      </c>
      <c r="R19" s="48" t="s">
        <v>193</v>
      </c>
      <c r="S19" s="49">
        <v>0.32</v>
      </c>
      <c r="T19" s="49">
        <v>0.32</v>
      </c>
      <c r="U19" s="49">
        <v>0.94</v>
      </c>
      <c r="V19" s="24">
        <v>31</v>
      </c>
      <c r="W19" s="24">
        <v>32</v>
      </c>
      <c r="X19" s="51" t="s">
        <v>139</v>
      </c>
    </row>
    <row r="20" spans="1:24" ht="33.75" x14ac:dyDescent="0.2">
      <c r="A20" s="41" t="s">
        <v>182</v>
      </c>
      <c r="B20" s="42" t="s">
        <v>194</v>
      </c>
      <c r="C20" s="42" t="s">
        <v>101</v>
      </c>
      <c r="D20" s="43" t="s">
        <v>195</v>
      </c>
      <c r="E20" s="43" t="s">
        <v>165</v>
      </c>
      <c r="F20" s="44" t="s">
        <v>149</v>
      </c>
      <c r="G20" s="45">
        <v>0</v>
      </c>
      <c r="H20" s="45">
        <f>950433.5+5163292.39</f>
        <v>6113725.8899999997</v>
      </c>
      <c r="I20" s="45">
        <v>0</v>
      </c>
      <c r="J20" s="45">
        <v>0</v>
      </c>
      <c r="K20" s="45">
        <f>918925.71+4684426.68</f>
        <v>5603352.3899999997</v>
      </c>
      <c r="L20" s="46" t="s">
        <v>90</v>
      </c>
      <c r="M20" s="46" t="s">
        <v>105</v>
      </c>
      <c r="N20" s="47" t="s">
        <v>192</v>
      </c>
      <c r="O20" s="47" t="s">
        <v>187</v>
      </c>
      <c r="P20" s="46" t="s">
        <v>105</v>
      </c>
      <c r="Q20" s="48" t="s">
        <v>193</v>
      </c>
      <c r="R20" s="48" t="s">
        <v>193</v>
      </c>
      <c r="S20" s="49">
        <v>0.32</v>
      </c>
      <c r="T20" s="49">
        <v>0.32</v>
      </c>
      <c r="U20" s="49">
        <v>0.94</v>
      </c>
      <c r="V20" s="24">
        <v>31</v>
      </c>
      <c r="W20" s="24">
        <v>32</v>
      </c>
      <c r="X20" s="51" t="s">
        <v>139</v>
      </c>
    </row>
    <row r="21" spans="1:24" x14ac:dyDescent="0.2">
      <c r="A21" s="55" t="s">
        <v>182</v>
      </c>
      <c r="B21" s="56" t="s">
        <v>196</v>
      </c>
      <c r="C21" s="56" t="s">
        <v>184</v>
      </c>
      <c r="D21" s="57" t="s">
        <v>197</v>
      </c>
      <c r="E21" s="57" t="s">
        <v>127</v>
      </c>
      <c r="F21" s="64" t="s">
        <v>142</v>
      </c>
      <c r="G21" s="58">
        <v>800000</v>
      </c>
      <c r="H21" s="58">
        <f>3250591.3+3784965.15</f>
        <v>7035556.4499999993</v>
      </c>
      <c r="I21" s="58">
        <v>0</v>
      </c>
      <c r="J21" s="58">
        <f>959322.36+1337525.41</f>
        <v>2296847.77</v>
      </c>
      <c r="K21" s="45">
        <f>2447439.74+2189106.97</f>
        <v>4636546.7100000009</v>
      </c>
      <c r="L21" s="59" t="s">
        <v>90</v>
      </c>
      <c r="M21" s="59" t="s">
        <v>105</v>
      </c>
      <c r="N21" s="59" t="s">
        <v>198</v>
      </c>
      <c r="O21" s="59" t="s">
        <v>187</v>
      </c>
      <c r="P21" s="59" t="s">
        <v>105</v>
      </c>
      <c r="Q21" s="60" t="s">
        <v>199</v>
      </c>
      <c r="R21" s="60" t="s">
        <v>199</v>
      </c>
      <c r="S21" s="61">
        <v>2</v>
      </c>
      <c r="T21" s="61">
        <v>2</v>
      </c>
      <c r="U21" s="62">
        <v>1</v>
      </c>
      <c r="V21" s="61">
        <v>2</v>
      </c>
      <c r="W21" s="61">
        <v>2</v>
      </c>
      <c r="X21" s="63" t="s">
        <v>139</v>
      </c>
    </row>
    <row r="22" spans="1:24" x14ac:dyDescent="0.2">
      <c r="D22" s="26"/>
      <c r="E22" s="26"/>
      <c r="L22" s="22"/>
      <c r="M22" s="22"/>
      <c r="N22" s="22"/>
      <c r="O22" s="22"/>
      <c r="P22" s="22"/>
      <c r="Q22" s="24"/>
      <c r="R22" s="24"/>
    </row>
    <row r="23" spans="1:24" x14ac:dyDescent="0.2">
      <c r="A23" s="29" t="s">
        <v>86</v>
      </c>
      <c r="D23" s="26"/>
      <c r="E23" s="26"/>
      <c r="L23" s="22"/>
      <c r="M23" s="22"/>
      <c r="N23" s="22"/>
      <c r="O23" s="22"/>
      <c r="P23" s="22"/>
      <c r="Q23" s="24"/>
      <c r="R23" s="24"/>
    </row>
    <row r="24" spans="1:24" x14ac:dyDescent="0.2">
      <c r="D24" s="26"/>
      <c r="E24" s="26"/>
      <c r="L24" s="22"/>
      <c r="M24" s="22"/>
      <c r="N24" s="22"/>
      <c r="O24" s="22"/>
      <c r="P24" s="22"/>
      <c r="Q24" s="24"/>
      <c r="R24" s="24"/>
    </row>
    <row r="25" spans="1:24" x14ac:dyDescent="0.2">
      <c r="D25" s="26"/>
      <c r="E25" s="26"/>
      <c r="L25" s="22"/>
      <c r="M25" s="22"/>
      <c r="N25" s="22"/>
      <c r="O25" s="22"/>
      <c r="P25" s="22"/>
      <c r="Q25" s="24"/>
      <c r="R25" s="24"/>
    </row>
    <row r="26" spans="1:24" x14ac:dyDescent="0.2">
      <c r="D26" s="26"/>
      <c r="E26" s="26"/>
      <c r="L26" s="22"/>
      <c r="M26" s="22"/>
      <c r="N26" s="22"/>
      <c r="O26" s="22"/>
      <c r="P26" s="22"/>
      <c r="Q26" s="24"/>
      <c r="R26" s="24"/>
    </row>
    <row r="27" spans="1:24" x14ac:dyDescent="0.2">
      <c r="D27" s="26"/>
      <c r="E27" s="26"/>
      <c r="L27" s="22"/>
      <c r="M27" s="22"/>
      <c r="N27" s="22"/>
      <c r="O27" s="22"/>
      <c r="P27" s="22"/>
      <c r="Q27" s="24"/>
      <c r="R27" s="24"/>
    </row>
    <row r="28" spans="1:24" x14ac:dyDescent="0.2">
      <c r="D28" s="26"/>
      <c r="E28" s="26"/>
      <c r="L28" s="22"/>
      <c r="M28" s="22"/>
      <c r="N28" s="22"/>
      <c r="O28" s="22"/>
      <c r="P28" s="22"/>
      <c r="Q28" s="24"/>
      <c r="R28" s="24"/>
    </row>
    <row r="29" spans="1:24" x14ac:dyDescent="0.2">
      <c r="D29" s="26"/>
      <c r="E29" s="26"/>
      <c r="L29" s="22"/>
      <c r="M29" s="22"/>
      <c r="N29" s="22"/>
      <c r="O29" s="22"/>
      <c r="P29" s="22"/>
      <c r="Q29" s="24"/>
      <c r="R29" s="24"/>
    </row>
    <row r="30" spans="1:24" x14ac:dyDescent="0.2">
      <c r="D30" s="26"/>
      <c r="E30" s="26"/>
      <c r="L30" s="22"/>
      <c r="M30" s="22"/>
      <c r="N30" s="22"/>
      <c r="O30" s="22"/>
      <c r="P30" s="22"/>
      <c r="Q30" s="24"/>
      <c r="R30" s="24"/>
    </row>
    <row r="31" spans="1:24" ht="12.75" x14ac:dyDescent="0.2">
      <c r="D31" s="26"/>
      <c r="E31" s="26"/>
      <c r="L31" s="22"/>
      <c r="M31" s="22"/>
      <c r="N31" s="22"/>
      <c r="O31" s="22"/>
      <c r="P31" s="22"/>
      <c r="Q31" s="25"/>
      <c r="R31" s="25"/>
    </row>
    <row r="32" spans="1:24" x14ac:dyDescent="0.2">
      <c r="D32" s="26"/>
      <c r="E32" s="26"/>
      <c r="L32" s="22"/>
      <c r="M32" s="22"/>
      <c r="N32" s="22"/>
      <c r="O32" s="22"/>
      <c r="P32" s="22"/>
      <c r="Q32" s="24"/>
      <c r="R32" s="24"/>
    </row>
    <row r="33" spans="4:18" x14ac:dyDescent="0.2">
      <c r="D33" s="26"/>
      <c r="E33" s="26"/>
      <c r="L33" s="22"/>
      <c r="M33" s="22"/>
      <c r="N33" s="22"/>
      <c r="O33" s="22"/>
      <c r="P33" s="22"/>
      <c r="Q33" s="24"/>
      <c r="R33" s="24"/>
    </row>
    <row r="34" spans="4:18" x14ac:dyDescent="0.2">
      <c r="D34" s="26"/>
      <c r="E34" s="26"/>
      <c r="L34" s="22"/>
      <c r="M34" s="22"/>
      <c r="N34" s="22"/>
      <c r="O34" s="22"/>
      <c r="P34" s="22"/>
      <c r="Q34" s="24"/>
      <c r="R34" s="24"/>
    </row>
    <row r="35" spans="4:18" x14ac:dyDescent="0.2">
      <c r="D35" s="26"/>
      <c r="E35" s="26"/>
      <c r="L35" s="22"/>
      <c r="M35" s="22"/>
      <c r="N35" s="22"/>
      <c r="O35" s="22"/>
      <c r="P35" s="22"/>
      <c r="Q35" s="24"/>
      <c r="R35" s="24"/>
    </row>
    <row r="36" spans="4:18" x14ac:dyDescent="0.2">
      <c r="D36" s="26"/>
      <c r="E36" s="26"/>
      <c r="L36" s="22"/>
      <c r="M36" s="22"/>
      <c r="N36" s="22"/>
      <c r="O36" s="22"/>
      <c r="P36" s="22"/>
      <c r="Q36" s="24"/>
      <c r="R36" s="24"/>
    </row>
    <row r="37" spans="4:18" x14ac:dyDescent="0.2">
      <c r="D37" s="26"/>
      <c r="E37" s="26"/>
      <c r="L37" s="22"/>
      <c r="M37" s="22"/>
      <c r="N37" s="22"/>
      <c r="O37" s="22"/>
      <c r="P37" s="22"/>
      <c r="Q37" s="24"/>
      <c r="R37" s="24"/>
    </row>
    <row r="38" spans="4:18" x14ac:dyDescent="0.2">
      <c r="D38" s="26"/>
      <c r="E38" s="26"/>
      <c r="L38" s="22"/>
      <c r="M38" s="22"/>
      <c r="N38" s="22"/>
      <c r="O38" s="22"/>
      <c r="P38" s="22"/>
      <c r="Q38" s="24"/>
      <c r="R38" s="24"/>
    </row>
    <row r="39" spans="4:18" x14ac:dyDescent="0.2">
      <c r="D39" s="26"/>
      <c r="E39" s="26"/>
      <c r="L39" s="22"/>
      <c r="M39" s="22"/>
      <c r="N39" s="22"/>
      <c r="O39" s="22"/>
      <c r="P39" s="22"/>
      <c r="Q39" s="24"/>
      <c r="R39" s="24"/>
    </row>
    <row r="40" spans="4:18" x14ac:dyDescent="0.2">
      <c r="D40" s="26"/>
      <c r="E40" s="26"/>
      <c r="L40" s="22"/>
      <c r="M40" s="22"/>
      <c r="N40" s="22"/>
      <c r="O40" s="22"/>
      <c r="P40" s="22"/>
      <c r="Q40" s="24"/>
      <c r="R40" s="24"/>
    </row>
    <row r="41" spans="4:18" x14ac:dyDescent="0.2">
      <c r="D41" s="26"/>
      <c r="E41" s="26"/>
    </row>
    <row r="42" spans="4:18" x14ac:dyDescent="0.2">
      <c r="D42" s="26"/>
      <c r="E42" s="26"/>
    </row>
    <row r="43" spans="4:18" x14ac:dyDescent="0.2">
      <c r="D43" s="26"/>
      <c r="E43" s="26"/>
    </row>
    <row r="44" spans="4:18" x14ac:dyDescent="0.2">
      <c r="D44" s="26"/>
      <c r="E44" s="26"/>
    </row>
    <row r="45" spans="4:18" x14ac:dyDescent="0.2">
      <c r="D45" s="26"/>
      <c r="E45" s="26"/>
    </row>
    <row r="46" spans="4:18" x14ac:dyDescent="0.2">
      <c r="D46" s="26"/>
      <c r="E46" s="26"/>
    </row>
    <row r="47" spans="4:18" x14ac:dyDescent="0.2">
      <c r="D47" s="26"/>
      <c r="E47" s="26"/>
    </row>
    <row r="48" spans="4:18" x14ac:dyDescent="0.2">
      <c r="D48" s="26"/>
      <c r="E48" s="26"/>
    </row>
    <row r="49" spans="4:5" x14ac:dyDescent="0.2">
      <c r="D49" s="26"/>
      <c r="E49" s="26"/>
    </row>
    <row r="50" spans="4:5" x14ac:dyDescent="0.2">
      <c r="D50" s="26"/>
      <c r="E50" s="26"/>
    </row>
    <row r="51" spans="4:5" x14ac:dyDescent="0.2">
      <c r="D51" s="26"/>
      <c r="E51" s="26"/>
    </row>
    <row r="52" spans="4:5" x14ac:dyDescent="0.2">
      <c r="D52" s="26"/>
      <c r="E52" s="26"/>
    </row>
    <row r="53" spans="4:5" x14ac:dyDescent="0.2">
      <c r="D53" s="26"/>
      <c r="E53" s="26"/>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6"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1.45" x14ac:dyDescent="0.2">
      <c r="A11" s="8" t="s">
        <v>13</v>
      </c>
      <c r="B11" s="5"/>
      <c r="D11" s="6"/>
    </row>
    <row r="12" spans="1:4" ht="12" x14ac:dyDescent="0.2">
      <c r="A12" s="8" t="s">
        <v>14</v>
      </c>
      <c r="B12" s="5"/>
      <c r="D12" s="6"/>
    </row>
    <row r="13" spans="1:4" ht="11.45" x14ac:dyDescent="0.2">
      <c r="A13" s="8" t="s">
        <v>15</v>
      </c>
      <c r="B13" s="5"/>
      <c r="D13" s="6"/>
    </row>
    <row r="14" spans="1:4" ht="12" x14ac:dyDescent="0.2">
      <c r="A14" s="8" t="s">
        <v>16</v>
      </c>
      <c r="B14" s="5"/>
      <c r="D14" s="6"/>
    </row>
    <row r="15" spans="1:4" ht="11.45" x14ac:dyDescent="0.2">
      <c r="A15" s="8" t="s">
        <v>17</v>
      </c>
      <c r="B15" s="5"/>
      <c r="D15" s="6"/>
    </row>
    <row r="16" spans="1:4" ht="11.45" x14ac:dyDescent="0.2">
      <c r="A16" s="8" t="s">
        <v>18</v>
      </c>
      <c r="B16" s="5"/>
      <c r="D16" s="6"/>
    </row>
    <row r="17" spans="1:5" ht="11.45" x14ac:dyDescent="0.2">
      <c r="A17" s="8" t="s">
        <v>19</v>
      </c>
      <c r="B17" s="5"/>
      <c r="D17" s="6"/>
    </row>
    <row r="18" spans="1:5" ht="12" x14ac:dyDescent="0.2">
      <c r="A18" s="8" t="s">
        <v>20</v>
      </c>
      <c r="B18" s="5"/>
      <c r="D18" s="6"/>
    </row>
    <row r="19" spans="1:5" ht="12" x14ac:dyDescent="0.2">
      <c r="A19" s="8" t="s">
        <v>21</v>
      </c>
      <c r="B19" s="5"/>
      <c r="D19" s="6"/>
    </row>
    <row r="20" spans="1:5" ht="11.45" x14ac:dyDescent="0.2">
      <c r="A20" s="8" t="s">
        <v>22</v>
      </c>
      <c r="B20" s="5"/>
      <c r="D20" s="6"/>
    </row>
    <row r="21" spans="1:5" ht="11.45" x14ac:dyDescent="0.2">
      <c r="A21" s="8" t="s">
        <v>23</v>
      </c>
      <c r="B21" s="5"/>
      <c r="E21" s="6"/>
    </row>
    <row r="22" spans="1:5" ht="11.45" x14ac:dyDescent="0.2">
      <c r="A22" s="8" t="s">
        <v>24</v>
      </c>
      <c r="B22" s="5"/>
      <c r="E22" s="6"/>
    </row>
    <row r="23" spans="1:5" ht="11.45" x14ac:dyDescent="0.2">
      <c r="A23" s="8" t="s">
        <v>25</v>
      </c>
      <c r="B23" s="5"/>
      <c r="E23" s="6"/>
    </row>
    <row r="24" spans="1:5" ht="9.9499999999999993" x14ac:dyDescent="0.2">
      <c r="A24" s="7"/>
    </row>
    <row r="25" spans="1:5" ht="9.9499999999999993" x14ac:dyDescent="0.2">
      <c r="A25" s="7"/>
    </row>
    <row r="26" spans="1:5" ht="9.9499999999999993" x14ac:dyDescent="0.2">
      <c r="A26" s="7"/>
    </row>
    <row r="27" spans="1:5" ht="9.9499999999999993" x14ac:dyDescent="0.2">
      <c r="A27" s="7"/>
    </row>
    <row r="28" spans="1:5" ht="9.9499999999999993" x14ac:dyDescent="0.2">
      <c r="A28" s="7"/>
    </row>
    <row r="29" spans="1:5" ht="9.9499999999999993" x14ac:dyDescent="0.2">
      <c r="A29" s="7"/>
    </row>
    <row r="30" spans="1:5" ht="9.9499999999999993" x14ac:dyDescent="0.2">
      <c r="A30" s="7"/>
    </row>
    <row r="31" spans="1:5" ht="9.9499999999999993" x14ac:dyDescent="0.2">
      <c r="A31" s="7"/>
    </row>
    <row r="32" spans="1:5" ht="9.9499999999999993"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SIMAPAS Dolores Hidalgo</cp:lastModifiedBy>
  <cp:lastPrinted>2017-03-30T22:24:32Z</cp:lastPrinted>
  <dcterms:created xsi:type="dcterms:W3CDTF">2014-10-22T05:35:08Z</dcterms:created>
  <dcterms:modified xsi:type="dcterms:W3CDTF">2026-01-30T16:16:54Z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